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64011"/>
  <mc:AlternateContent xmlns:mc="http://schemas.openxmlformats.org/markup-compatibility/2006">
    <mc:Choice Requires="x15">
      <x15ac:absPath xmlns:x15ac="http://schemas.microsoft.com/office/spreadsheetml/2010/11/ac" url="\\10.133.236.1\share\共有(パブリック)\03分掌\04実習部\R6実習部\農業クラブ\R6東実発（当番校）\参加申込関係\"/>
    </mc:Choice>
  </mc:AlternateContent>
  <bookViews>
    <workbookView xWindow="0" yWindow="0" windowWidth="20490" windowHeight="7530" tabRatio="738"/>
  </bookViews>
  <sheets>
    <sheet name="申込シート①" sheetId="1" r:id="rId1"/>
    <sheet name="プロⅠ類" sheetId="7" r:id="rId2"/>
    <sheet name="プロⅡ類" sheetId="33" r:id="rId3"/>
    <sheet name="プロⅢ類" sheetId="34" r:id="rId4"/>
    <sheet name="クラブ活動" sheetId="35" r:id="rId5"/>
    <sheet name="Master" sheetId="17" r:id="rId6"/>
    <sheet name="work" sheetId="18" state="hidden" r:id="rId7"/>
    <sheet name="入力チェック" sheetId="19" state="hidden" r:id="rId8"/>
  </sheets>
  <definedNames>
    <definedName name="_xlnm.Print_Area" localSheetId="4">クラブ活動!$B$1:$AO$111</definedName>
    <definedName name="_xlnm.Print_Area" localSheetId="1">プロⅠ類!$B$1:$AO$111</definedName>
    <definedName name="_xlnm.Print_Area" localSheetId="2">プロⅡ類!$B$1:$AO$111</definedName>
    <definedName name="_xlnm.Print_Area" localSheetId="3">プロⅢ類!$B$1:$AO$111</definedName>
    <definedName name="種目">Master!$U$3:$U$9</definedName>
    <definedName name="農業鑑定">Master!$S$3:$S$11</definedName>
    <definedName name="発表会場">Master!$AJ$3:$AJ$11</definedName>
    <definedName name="分科会">Master!$AI$3:$AI$5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4" i="35" l="1"/>
  <c r="B2" i="35"/>
  <c r="AF73" i="35"/>
  <c r="H66" i="35"/>
  <c r="B62" i="35"/>
  <c r="B15" i="35"/>
  <c r="H73" i="35" s="1"/>
  <c r="AF10" i="35"/>
  <c r="H10" i="35"/>
  <c r="H3" i="35"/>
  <c r="H3" i="7" l="1"/>
  <c r="AF73" i="34"/>
  <c r="H66" i="34"/>
  <c r="B64" i="34"/>
  <c r="B62" i="34"/>
  <c r="B15" i="34"/>
  <c r="H73" i="34" s="1"/>
  <c r="AF10" i="34"/>
  <c r="H10" i="34"/>
  <c r="H3" i="34"/>
  <c r="B2" i="34"/>
  <c r="AF73" i="33"/>
  <c r="H66" i="33"/>
  <c r="B64" i="33"/>
  <c r="B62" i="33"/>
  <c r="B15" i="33"/>
  <c r="H73" i="33" s="1"/>
  <c r="AF10" i="33"/>
  <c r="H10" i="33"/>
  <c r="H3" i="33"/>
  <c r="B2" i="33"/>
  <c r="B10" i="1" l="1"/>
  <c r="H4" i="35" l="1"/>
  <c r="H67" i="35"/>
  <c r="H67" i="33"/>
  <c r="H4" i="33"/>
  <c r="H67" i="34"/>
  <c r="H4" i="34"/>
  <c r="D10" i="1"/>
  <c r="E10" i="1"/>
  <c r="H70" i="35" l="1"/>
  <c r="H7" i="35"/>
  <c r="AF67" i="35"/>
  <c r="AF4" i="35"/>
  <c r="H70" i="34"/>
  <c r="H7" i="34"/>
  <c r="H70" i="33"/>
  <c r="H7" i="33"/>
  <c r="AF67" i="34"/>
  <c r="AF4" i="34"/>
  <c r="AF67" i="33"/>
  <c r="AF4" i="33"/>
  <c r="N104" i="18"/>
  <c r="L104" i="18"/>
  <c r="M104" i="18"/>
  <c r="E12" i="1"/>
  <c r="B17" i="1"/>
  <c r="D12" i="1"/>
  <c r="L450" i="17"/>
  <c r="O95" i="18"/>
  <c r="O96" i="18" s="1"/>
  <c r="J104" i="18"/>
  <c r="G139" i="18"/>
  <c r="F139" i="18"/>
  <c r="D139" i="18"/>
  <c r="C139" i="18"/>
  <c r="F140" i="18" s="1"/>
  <c r="K100" i="18"/>
  <c r="K95" i="18"/>
  <c r="K87" i="18"/>
  <c r="D63" i="18"/>
  <c r="D56" i="18"/>
  <c r="D52" i="18"/>
  <c r="D48" i="18"/>
  <c r="C138" i="18"/>
  <c r="C137" i="18"/>
  <c r="C136" i="18"/>
  <c r="C135" i="18"/>
  <c r="C134" i="18"/>
  <c r="C133" i="18"/>
  <c r="C132" i="18"/>
  <c r="C131" i="18"/>
  <c r="C130" i="18"/>
  <c r="C129" i="18"/>
  <c r="C128" i="18"/>
  <c r="C127" i="18"/>
  <c r="C126" i="18"/>
  <c r="C125" i="18"/>
  <c r="C124" i="18"/>
  <c r="C123" i="18"/>
  <c r="C122" i="18"/>
  <c r="C121" i="18"/>
  <c r="C120" i="18"/>
  <c r="C119" i="18"/>
  <c r="C118" i="18"/>
  <c r="C117" i="18"/>
  <c r="C116" i="18"/>
  <c r="C115" i="18"/>
  <c r="C114" i="18"/>
  <c r="C113" i="18"/>
  <c r="C112" i="18"/>
  <c r="C111" i="18"/>
  <c r="C110" i="18"/>
  <c r="C109" i="18"/>
  <c r="C108" i="18"/>
  <c r="C107" i="18"/>
  <c r="C105" i="18"/>
  <c r="C103" i="18"/>
  <c r="A109" i="18"/>
  <c r="A67" i="19" s="1"/>
  <c r="A107" i="18"/>
  <c r="A103" i="18"/>
  <c r="E60" i="19" s="1"/>
  <c r="B71" i="19"/>
  <c r="B70" i="19"/>
  <c r="B68" i="19"/>
  <c r="F64" i="19"/>
  <c r="F63" i="19"/>
  <c r="F62" i="19"/>
  <c r="F61" i="19"/>
  <c r="B65" i="19"/>
  <c r="B64" i="19"/>
  <c r="B63" i="19"/>
  <c r="B61" i="19"/>
  <c r="F57" i="19"/>
  <c r="F56" i="19"/>
  <c r="F55" i="19"/>
  <c r="F53" i="19"/>
  <c r="B57" i="19"/>
  <c r="B56" i="19"/>
  <c r="B55" i="19"/>
  <c r="B53" i="19"/>
  <c r="O87" i="18"/>
  <c r="F50" i="19"/>
  <c r="F49" i="19"/>
  <c r="F48" i="19"/>
  <c r="F46" i="19"/>
  <c r="B50" i="19"/>
  <c r="B49" i="19"/>
  <c r="B48" i="19"/>
  <c r="B46" i="19"/>
  <c r="B43" i="19"/>
  <c r="B42" i="19"/>
  <c r="B41" i="19"/>
  <c r="F39" i="19"/>
  <c r="B39" i="19"/>
  <c r="B36" i="19"/>
  <c r="B35" i="19"/>
  <c r="B34" i="19"/>
  <c r="F32" i="19"/>
  <c r="B32" i="19"/>
  <c r="J56" i="18"/>
  <c r="J52" i="18"/>
  <c r="I56" i="18"/>
  <c r="I52" i="18"/>
  <c r="I48" i="18"/>
  <c r="N100" i="18"/>
  <c r="M100" i="18"/>
  <c r="L100" i="18"/>
  <c r="J100" i="18"/>
  <c r="M101" i="18" s="1"/>
  <c r="N95" i="18"/>
  <c r="M95" i="18"/>
  <c r="L95" i="18"/>
  <c r="J95" i="18"/>
  <c r="C101" i="18"/>
  <c r="C100" i="18"/>
  <c r="C99" i="18"/>
  <c r="C98" i="18"/>
  <c r="A98" i="18"/>
  <c r="A60" i="19" s="1"/>
  <c r="C93" i="18"/>
  <c r="C94" i="18"/>
  <c r="C95" i="18"/>
  <c r="C96" i="18"/>
  <c r="C92" i="18"/>
  <c r="C91" i="18"/>
  <c r="C90" i="18"/>
  <c r="A90" i="18"/>
  <c r="E52" i="19" s="1"/>
  <c r="G56" i="18"/>
  <c r="F56" i="18"/>
  <c r="E56" i="18"/>
  <c r="G52" i="18"/>
  <c r="F52" i="18"/>
  <c r="E52" i="18"/>
  <c r="G48" i="18"/>
  <c r="F48" i="18"/>
  <c r="E48" i="18"/>
  <c r="N87" i="18"/>
  <c r="M87" i="18"/>
  <c r="L87" i="18"/>
  <c r="J87" i="18"/>
  <c r="C87" i="18"/>
  <c r="C86" i="18"/>
  <c r="A86" i="18"/>
  <c r="A52" i="19" s="1"/>
  <c r="G83" i="18"/>
  <c r="F83" i="18"/>
  <c r="E83" i="18"/>
  <c r="D83" i="18"/>
  <c r="C83" i="18"/>
  <c r="G84" i="18" s="1"/>
  <c r="C67" i="18"/>
  <c r="C68" i="18"/>
  <c r="C69" i="18"/>
  <c r="C70" i="18"/>
  <c r="C71" i="18"/>
  <c r="C72" i="18"/>
  <c r="C73" i="18"/>
  <c r="C74" i="18"/>
  <c r="C75" i="18"/>
  <c r="C76" i="18"/>
  <c r="C77" i="18"/>
  <c r="C78" i="18"/>
  <c r="C79" i="18"/>
  <c r="C80" i="18"/>
  <c r="C81" i="18"/>
  <c r="C82" i="18"/>
  <c r="A66" i="18"/>
  <c r="E45" i="19" s="1"/>
  <c r="G63" i="18"/>
  <c r="F63" i="18"/>
  <c r="E63" i="18"/>
  <c r="C63" i="18"/>
  <c r="D64" i="18" s="1"/>
  <c r="C59" i="18"/>
  <c r="A59" i="18"/>
  <c r="A45" i="19" s="1"/>
  <c r="C56" i="18"/>
  <c r="D57" i="18" s="1"/>
  <c r="C55" i="18"/>
  <c r="C57" i="18" s="1"/>
  <c r="C52" i="18"/>
  <c r="C51" i="18"/>
  <c r="C53" i="18" s="1"/>
  <c r="A55" i="18"/>
  <c r="A38" i="19" s="1"/>
  <c r="E38" i="19" s="1"/>
  <c r="A51" i="18"/>
  <c r="A31" i="19" s="1"/>
  <c r="E31" i="19" s="1"/>
  <c r="J48" i="18"/>
  <c r="J44" i="18"/>
  <c r="J31" i="18"/>
  <c r="J18" i="18"/>
  <c r="C48" i="18"/>
  <c r="D49" i="18" s="1"/>
  <c r="M44" i="18"/>
  <c r="L44" i="18"/>
  <c r="K44" i="18"/>
  <c r="I44" i="18"/>
  <c r="M31" i="18"/>
  <c r="L31" i="18"/>
  <c r="K31" i="18"/>
  <c r="I31" i="18"/>
  <c r="F25" i="19"/>
  <c r="F22" i="19"/>
  <c r="F21" i="19"/>
  <c r="F20" i="19"/>
  <c r="F18" i="19"/>
  <c r="F15" i="19"/>
  <c r="F14" i="19"/>
  <c r="F13" i="19"/>
  <c r="F11" i="19"/>
  <c r="F8" i="19"/>
  <c r="F7" i="19"/>
  <c r="F6" i="19"/>
  <c r="F4" i="19"/>
  <c r="B29" i="19"/>
  <c r="B28" i="19"/>
  <c r="B27" i="19"/>
  <c r="B25" i="19"/>
  <c r="B22" i="19"/>
  <c r="B21" i="19"/>
  <c r="B20" i="19"/>
  <c r="B19" i="19"/>
  <c r="B18" i="19"/>
  <c r="B15" i="19"/>
  <c r="B14" i="19"/>
  <c r="B13" i="19"/>
  <c r="B12" i="19"/>
  <c r="B11" i="19"/>
  <c r="M18" i="18"/>
  <c r="L18" i="18"/>
  <c r="I18" i="18"/>
  <c r="K18" i="18"/>
  <c r="B8" i="19"/>
  <c r="B7" i="19"/>
  <c r="B6" i="19"/>
  <c r="B5" i="19"/>
  <c r="B4" i="19"/>
  <c r="C66" i="18"/>
  <c r="C62" i="18"/>
  <c r="C61" i="18"/>
  <c r="C60" i="18"/>
  <c r="C47" i="18"/>
  <c r="C49" i="18" s="1"/>
  <c r="A47" i="18"/>
  <c r="A24" i="19" s="1"/>
  <c r="E24" i="19" s="1"/>
  <c r="G44" i="18"/>
  <c r="F44" i="18"/>
  <c r="E44" i="18"/>
  <c r="D44" i="18"/>
  <c r="C44" i="18"/>
  <c r="C43" i="18"/>
  <c r="C42" i="18"/>
  <c r="C41" i="18"/>
  <c r="C40" i="18"/>
  <c r="C39" i="18"/>
  <c r="C38" i="18"/>
  <c r="C37" i="18"/>
  <c r="C36" i="18"/>
  <c r="C35" i="18"/>
  <c r="C34" i="18"/>
  <c r="A34" i="18"/>
  <c r="A17" i="19" s="1"/>
  <c r="E17" i="19" s="1"/>
  <c r="G31" i="18"/>
  <c r="F31" i="18"/>
  <c r="E31" i="18"/>
  <c r="D31" i="18"/>
  <c r="C31" i="18"/>
  <c r="E32" i="18" s="1"/>
  <c r="C30" i="18"/>
  <c r="C29" i="18"/>
  <c r="C28" i="18"/>
  <c r="C27" i="18"/>
  <c r="C26" i="18"/>
  <c r="C25" i="18"/>
  <c r="C24" i="18"/>
  <c r="C23" i="18"/>
  <c r="C22" i="18"/>
  <c r="C21" i="18"/>
  <c r="A21" i="18"/>
  <c r="A10" i="19" s="1"/>
  <c r="E10" i="19" s="1"/>
  <c r="B8" i="18"/>
  <c r="A8" i="18"/>
  <c r="A3" i="19" s="1"/>
  <c r="E3" i="19" s="1"/>
  <c r="G18" i="18"/>
  <c r="F18" i="18"/>
  <c r="E18" i="18"/>
  <c r="D18" i="18"/>
  <c r="C18" i="18"/>
  <c r="G19" i="18" s="1"/>
  <c r="C9" i="18"/>
  <c r="C10" i="18"/>
  <c r="C11" i="18"/>
  <c r="C12" i="18"/>
  <c r="C13" i="18"/>
  <c r="C14" i="18"/>
  <c r="C15" i="18"/>
  <c r="C16" i="18"/>
  <c r="C17" i="18"/>
  <c r="C8" i="18"/>
  <c r="H10" i="7"/>
  <c r="D15" i="1"/>
  <c r="B15" i="1"/>
  <c r="B2" i="7"/>
  <c r="AF73" i="7"/>
  <c r="H66" i="7"/>
  <c r="AF10" i="7"/>
  <c r="B9" i="18"/>
  <c r="AF67" i="7"/>
  <c r="B15" i="7"/>
  <c r="H73" i="7" s="1"/>
  <c r="B64" i="7"/>
  <c r="H56" i="18"/>
  <c r="C40" i="19" s="1"/>
  <c r="B62" i="7"/>
  <c r="H70" i="7"/>
  <c r="H7" i="7"/>
  <c r="M96" i="18"/>
  <c r="H88" i="18"/>
  <c r="C58" i="19" s="1"/>
  <c r="K101" i="18"/>
  <c r="H68" i="35" l="1"/>
  <c r="H5" i="35"/>
  <c r="AF69" i="35"/>
  <c r="AF6" i="35"/>
  <c r="H6" i="35"/>
  <c r="H69" i="35"/>
  <c r="H72" i="35"/>
  <c r="H9" i="35"/>
  <c r="AF8" i="35"/>
  <c r="AF71" i="35"/>
  <c r="E84" i="18"/>
  <c r="H48" i="18"/>
  <c r="C29" i="19" s="1"/>
  <c r="M88" i="18"/>
  <c r="E49" i="18"/>
  <c r="G32" i="18"/>
  <c r="AF69" i="33"/>
  <c r="AF6" i="33"/>
  <c r="AF69" i="34"/>
  <c r="AF6" i="34"/>
  <c r="H6" i="7"/>
  <c r="H69" i="34"/>
  <c r="H6" i="34"/>
  <c r="H69" i="33"/>
  <c r="H6" i="33"/>
  <c r="H68" i="7"/>
  <c r="H68" i="33"/>
  <c r="H5" i="33"/>
  <c r="H68" i="34"/>
  <c r="H5" i="34"/>
  <c r="H72" i="34"/>
  <c r="H9" i="34"/>
  <c r="H72" i="33"/>
  <c r="H9" i="33"/>
  <c r="AF71" i="33"/>
  <c r="AF8" i="33"/>
  <c r="AF71" i="34"/>
  <c r="AF8" i="34"/>
  <c r="O88" i="18"/>
  <c r="C28" i="19"/>
  <c r="F49" i="18"/>
  <c r="H31" i="18"/>
  <c r="F32" i="18"/>
  <c r="C45" i="18"/>
  <c r="H44" i="18"/>
  <c r="C84" i="18"/>
  <c r="N96" i="18"/>
  <c r="N105" i="18"/>
  <c r="K96" i="18"/>
  <c r="H104" i="18"/>
  <c r="G64" i="19" s="1"/>
  <c r="G45" i="18"/>
  <c r="H139" i="18"/>
  <c r="C70" i="19" s="1"/>
  <c r="G140" i="18"/>
  <c r="C19" i="18"/>
  <c r="G53" i="18"/>
  <c r="N88" i="18"/>
  <c r="C41" i="19"/>
  <c r="C25" i="19"/>
  <c r="G64" i="18"/>
  <c r="D84" i="18"/>
  <c r="F84" i="18"/>
  <c r="J88" i="18"/>
  <c r="L88" i="18"/>
  <c r="F53" i="18"/>
  <c r="AF69" i="7"/>
  <c r="C55" i="19"/>
  <c r="E19" i="18"/>
  <c r="K105" i="18"/>
  <c r="G65" i="19" s="1"/>
  <c r="H63" i="18"/>
  <c r="C50" i="19" s="1"/>
  <c r="E45" i="18"/>
  <c r="C20" i="19" s="1"/>
  <c r="D32" i="18"/>
  <c r="C12" i="19" s="1"/>
  <c r="D19" i="18"/>
  <c r="F19" i="18"/>
  <c r="J101" i="18"/>
  <c r="L96" i="18"/>
  <c r="K88" i="18"/>
  <c r="C22" i="19"/>
  <c r="N44" i="18"/>
  <c r="G49" i="18"/>
  <c r="F57" i="18"/>
  <c r="N48" i="18"/>
  <c r="G25" i="19" s="1"/>
  <c r="D53" i="18"/>
  <c r="C39" i="19"/>
  <c r="C43" i="19"/>
  <c r="D45" i="18"/>
  <c r="C19" i="19" s="1"/>
  <c r="F45" i="18"/>
  <c r="C21" i="19" s="1"/>
  <c r="H95" i="18"/>
  <c r="C27" i="19"/>
  <c r="C26" i="19"/>
  <c r="C42" i="19"/>
  <c r="H52" i="18"/>
  <c r="C33" i="19" s="1"/>
  <c r="E53" i="18"/>
  <c r="G57" i="18"/>
  <c r="E57" i="18"/>
  <c r="H18" i="18"/>
  <c r="N18" i="18" s="1"/>
  <c r="G6" i="19" s="1"/>
  <c r="E64" i="18"/>
  <c r="F64" i="18"/>
  <c r="H83" i="18"/>
  <c r="J105" i="18"/>
  <c r="G61" i="19" s="1"/>
  <c r="C140" i="18"/>
  <c r="D140" i="18"/>
  <c r="C69" i="19" s="1"/>
  <c r="AF8" i="7"/>
  <c r="H69" i="7"/>
  <c r="AF6" i="7"/>
  <c r="H72" i="7"/>
  <c r="H9" i="7"/>
  <c r="H67" i="7"/>
  <c r="H4" i="7"/>
  <c r="AF4" i="7"/>
  <c r="C56" i="19"/>
  <c r="C53" i="19"/>
  <c r="C57" i="19"/>
  <c r="C54" i="19"/>
  <c r="N31" i="18"/>
  <c r="C15" i="19"/>
  <c r="N56" i="18"/>
  <c r="C32" i="18"/>
  <c r="C11" i="19" s="1"/>
  <c r="J96" i="18"/>
  <c r="N101" i="18"/>
  <c r="L101" i="18"/>
  <c r="H100" i="18"/>
  <c r="AF71" i="7"/>
  <c r="M105" i="18"/>
  <c r="C64" i="18"/>
  <c r="H5" i="7"/>
  <c r="L105" i="18"/>
  <c r="G62" i="19" s="1"/>
  <c r="C18" i="19" l="1"/>
  <c r="C14" i="19"/>
  <c r="G26" i="19"/>
  <c r="G63" i="19"/>
  <c r="C13" i="19"/>
  <c r="C68" i="19"/>
  <c r="C71" i="19"/>
  <c r="G5" i="19"/>
  <c r="C49" i="19"/>
  <c r="C46" i="19"/>
  <c r="C47" i="19"/>
  <c r="C48" i="19"/>
  <c r="G46" i="19"/>
  <c r="G50" i="19"/>
  <c r="G48" i="19"/>
  <c r="G49" i="19"/>
  <c r="G47" i="19"/>
  <c r="C36" i="19"/>
  <c r="N52" i="18"/>
  <c r="C32" i="19"/>
  <c r="C35" i="19"/>
  <c r="G22" i="19"/>
  <c r="G21" i="19"/>
  <c r="G19" i="19"/>
  <c r="G18" i="19"/>
  <c r="G20" i="19"/>
  <c r="C34" i="19"/>
  <c r="C7" i="19"/>
  <c r="C8" i="19"/>
  <c r="C4" i="19"/>
  <c r="C5" i="19"/>
  <c r="C6" i="19"/>
  <c r="B10" i="18"/>
  <c r="G54" i="19"/>
  <c r="G55" i="19"/>
  <c r="G57" i="19"/>
  <c r="G58" i="19"/>
  <c r="G53" i="19"/>
  <c r="G56" i="19"/>
  <c r="G8" i="19"/>
  <c r="G4" i="19"/>
  <c r="G7" i="19"/>
  <c r="C65" i="19"/>
  <c r="C63" i="19"/>
  <c r="C62" i="19"/>
  <c r="C64" i="19"/>
  <c r="C61" i="19"/>
  <c r="G14" i="19"/>
  <c r="G13" i="19"/>
  <c r="G15" i="19"/>
  <c r="G11" i="19"/>
  <c r="G12" i="19"/>
  <c r="G39" i="19"/>
  <c r="G40" i="19"/>
  <c r="B11" i="18" l="1"/>
  <c r="G32" i="19"/>
  <c r="G33" i="19"/>
  <c r="B12" i="18" l="1"/>
  <c r="B13" i="18" l="1"/>
  <c r="B14" i="18" l="1"/>
  <c r="B15" i="18" l="1"/>
  <c r="B16" i="18" l="1"/>
  <c r="B17" i="18" l="1"/>
  <c r="B18" i="18" s="1"/>
  <c r="B19" i="18" s="1"/>
  <c r="B20" i="18" s="1"/>
  <c r="B21" i="18" l="1"/>
  <c r="B22" i="18" l="1"/>
  <c r="B23" i="18" l="1"/>
  <c r="B24" i="18" l="1"/>
  <c r="B25" i="18" l="1"/>
  <c r="B26" i="18" l="1"/>
  <c r="B27" i="18" l="1"/>
  <c r="B28" i="18" l="1"/>
  <c r="B29" i="18" l="1"/>
  <c r="B30" i="18" l="1"/>
  <c r="B31" i="18" s="1"/>
  <c r="B32" i="18" s="1"/>
  <c r="B33" i="18" s="1"/>
  <c r="B34" i="18" l="1"/>
  <c r="B35" i="18" l="1"/>
  <c r="B36" i="18" l="1"/>
  <c r="B37" i="18" l="1"/>
  <c r="B38" i="18" l="1"/>
  <c r="B39" i="18" l="1"/>
  <c r="B40" i="18" l="1"/>
  <c r="B41" i="18" l="1"/>
  <c r="B42" i="18" l="1"/>
  <c r="B43" i="18" l="1"/>
  <c r="B44" i="18" s="1"/>
  <c r="B45" i="18" s="1"/>
  <c r="B46" i="18" s="1"/>
  <c r="B47" i="18" l="1"/>
  <c r="B48" i="18" l="1"/>
  <c r="B49" i="18" l="1"/>
  <c r="B50" i="18" l="1"/>
  <c r="B51" i="18" l="1"/>
  <c r="B52" i="18" l="1"/>
  <c r="B53" i="18" l="1"/>
  <c r="B54" i="18" l="1"/>
  <c r="B55" i="18" l="1"/>
  <c r="B56" i="18" l="1"/>
  <c r="B57" i="18" s="1"/>
  <c r="B58" i="18" s="1"/>
  <c r="B59" i="18" s="1"/>
  <c r="B60" i="18" l="1"/>
  <c r="B61" i="18" l="1"/>
  <c r="B62" i="18" l="1"/>
  <c r="B63" i="18" l="1"/>
  <c r="B64" i="18" l="1"/>
  <c r="B65" i="18" l="1"/>
  <c r="B66" i="18" l="1"/>
  <c r="B67" i="18" l="1"/>
  <c r="B68" i="18" l="1"/>
  <c r="B69" i="18" l="1"/>
  <c r="B70" i="18" s="1"/>
  <c r="B71" i="18" s="1"/>
  <c r="B72" i="18" s="1"/>
  <c r="B73" i="18" l="1"/>
  <c r="B74" i="18" l="1"/>
  <c r="B75" i="18" l="1"/>
  <c r="B76" i="18" l="1"/>
  <c r="B77" i="18" l="1"/>
  <c r="B78" i="18" l="1"/>
  <c r="B79" i="18" l="1"/>
  <c r="B80" i="18" l="1"/>
  <c r="B81" i="18" l="1"/>
  <c r="B82" i="18" l="1"/>
  <c r="B83" i="18" s="1"/>
  <c r="B84" i="18" s="1"/>
  <c r="B85" i="18" s="1"/>
  <c r="B86" i="18" s="1"/>
  <c r="B87" i="18" s="1"/>
  <c r="B88" i="18" s="1"/>
  <c r="B89" i="18" s="1"/>
  <c r="B90" i="18" s="1"/>
  <c r="B91" i="18" s="1"/>
  <c r="B92" i="18" s="1"/>
  <c r="B93" i="18" s="1"/>
  <c r="B94" i="18" s="1"/>
  <c r="B95" i="18" s="1"/>
  <c r="B96" i="18" s="1"/>
  <c r="B97" i="18" s="1"/>
  <c r="B98" i="18" s="1"/>
  <c r="B99" i="18" s="1"/>
  <c r="B100" i="18" s="1"/>
  <c r="B101" i="18" s="1"/>
  <c r="B102" i="18" s="1"/>
  <c r="B103" i="18" s="1"/>
  <c r="B104" i="18" s="1"/>
  <c r="B105" i="18" s="1"/>
  <c r="B106" i="18" s="1"/>
  <c r="B107" i="18" s="1"/>
  <c r="B108" i="18" s="1"/>
  <c r="B109" i="18" s="1"/>
  <c r="B110" i="18" s="1"/>
  <c r="B111" i="18" s="1"/>
  <c r="B112" i="18" s="1"/>
  <c r="B113" i="18" s="1"/>
  <c r="B114" i="18" s="1"/>
  <c r="B115" i="18" s="1"/>
  <c r="B116" i="18" s="1"/>
  <c r="B117" i="18" s="1"/>
  <c r="B118" i="18" s="1"/>
  <c r="B119" i="18" s="1"/>
  <c r="B120" i="18" s="1"/>
  <c r="B121" i="18" s="1"/>
  <c r="B122" i="18" s="1"/>
  <c r="B123" i="18" s="1"/>
  <c r="B124" i="18" s="1"/>
  <c r="B125" i="18" s="1"/>
  <c r="B126" i="18" s="1"/>
  <c r="B127" i="18" s="1"/>
  <c r="B128" i="18" s="1"/>
  <c r="B129" i="18" s="1"/>
  <c r="B130" i="18" s="1"/>
  <c r="B131" i="18" s="1"/>
  <c r="B132" i="18" s="1"/>
  <c r="B133" i="18" s="1"/>
  <c r="B134" i="18" s="1"/>
  <c r="B135" i="18" s="1"/>
  <c r="B136" i="18" s="1"/>
  <c r="B137" i="18" s="1"/>
  <c r="B138" i="18" s="1"/>
</calcChain>
</file>

<file path=xl/comments1.xml><?xml version="1.0" encoding="utf-8"?>
<comments xmlns="http://schemas.openxmlformats.org/spreadsheetml/2006/main">
  <authors>
    <author>ys070620</author>
  </authors>
  <commentList>
    <comment ref="B4" authorId="0" shapeId="0">
      <text>
        <r>
          <rPr>
            <b/>
            <sz val="18"/>
            <color indexed="10"/>
            <rFont val="ＭＳ Ｐゴシック"/>
            <family val="3"/>
            <charset val="128"/>
          </rPr>
          <t>はじめに入力してください。</t>
        </r>
        <r>
          <rPr>
            <b/>
            <sz val="14"/>
            <color indexed="10"/>
            <rFont val="ＭＳ Ｐゴシック"/>
            <family val="3"/>
            <charset val="128"/>
          </rPr>
          <t xml:space="preserve">
（農クコード番号はMasterシートをご参照ください）</t>
        </r>
      </text>
    </comment>
  </commentList>
</comments>
</file>

<file path=xl/comments2.xml><?xml version="1.0" encoding="utf-8"?>
<comments xmlns="http://schemas.openxmlformats.org/spreadsheetml/2006/main">
  <authors>
    <author>Sikiten PC</author>
  </authors>
  <commentList>
    <comment ref="R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１・・・全日制
２・・・定時制
</t>
        </r>
      </text>
    </comment>
  </commentList>
</comments>
</file>

<file path=xl/sharedStrings.xml><?xml version="1.0" encoding="utf-8"?>
<sst xmlns="http://schemas.openxmlformats.org/spreadsheetml/2006/main" count="4143" uniqueCount="2508">
  <si>
    <t>農クコード</t>
    <rPh sb="0" eb="1">
      <t>ノウ</t>
    </rPh>
    <phoneticPr fontId="4"/>
  </si>
  <si>
    <t>ブロック連盟名</t>
    <rPh sb="4" eb="6">
      <t>レンメイ</t>
    </rPh>
    <rPh sb="6" eb="7">
      <t>メイ</t>
    </rPh>
    <phoneticPr fontId="4"/>
  </si>
  <si>
    <t>都道府県連盟名</t>
    <rPh sb="0" eb="4">
      <t>トドウフケン</t>
    </rPh>
    <rPh sb="4" eb="5">
      <t>レン</t>
    </rPh>
    <rPh sb="5" eb="6">
      <t>メイ</t>
    </rPh>
    <rPh sb="6" eb="7">
      <t>メイ</t>
    </rPh>
    <phoneticPr fontId="4"/>
  </si>
  <si>
    <t>学校名</t>
    <rPh sb="0" eb="2">
      <t>ガッコウ</t>
    </rPh>
    <rPh sb="2" eb="3">
      <t>メイ</t>
    </rPh>
    <phoneticPr fontId="4"/>
  </si>
  <si>
    <t>課程</t>
    <rPh sb="0" eb="2">
      <t>カテイ</t>
    </rPh>
    <phoneticPr fontId="4"/>
  </si>
  <si>
    <t>学校名フリガナ</t>
    <rPh sb="0" eb="2">
      <t>ガッコウ</t>
    </rPh>
    <rPh sb="2" eb="3">
      <t>メイ</t>
    </rPh>
    <phoneticPr fontId="4"/>
  </si>
  <si>
    <t>ＴＥＬ</t>
    <phoneticPr fontId="4"/>
  </si>
  <si>
    <t>学校住所</t>
    <rPh sb="0" eb="2">
      <t>ガッコウ</t>
    </rPh>
    <rPh sb="2" eb="4">
      <t>ジュウショ</t>
    </rPh>
    <phoneticPr fontId="4"/>
  </si>
  <si>
    <t>FAX</t>
    <phoneticPr fontId="4"/>
  </si>
  <si>
    <t>校長名（姓）</t>
    <rPh sb="0" eb="2">
      <t>コウチョウ</t>
    </rPh>
    <rPh sb="2" eb="3">
      <t>メイ</t>
    </rPh>
    <rPh sb="4" eb="5">
      <t>セイ</t>
    </rPh>
    <phoneticPr fontId="4"/>
  </si>
  <si>
    <t>校長名（名）</t>
    <rPh sb="0" eb="2">
      <t>コウチョウ</t>
    </rPh>
    <rPh sb="2" eb="3">
      <t>メイ</t>
    </rPh>
    <rPh sb="4" eb="5">
      <t>メイ</t>
    </rPh>
    <phoneticPr fontId="4"/>
  </si>
  <si>
    <t>記載責任者(姓)</t>
    <rPh sb="0" eb="2">
      <t>キサイ</t>
    </rPh>
    <rPh sb="2" eb="5">
      <t>セキニンシャ</t>
    </rPh>
    <rPh sb="6" eb="7">
      <t>セイ</t>
    </rPh>
    <phoneticPr fontId="4"/>
  </si>
  <si>
    <t>記載責任者(名)</t>
    <rPh sb="0" eb="2">
      <t>キサイ</t>
    </rPh>
    <rPh sb="2" eb="5">
      <t>セキニンシャ</t>
    </rPh>
    <rPh sb="6" eb="7">
      <t>メイ</t>
    </rPh>
    <phoneticPr fontId="4"/>
  </si>
  <si>
    <t>プロⅠ</t>
    <phoneticPr fontId="2"/>
  </si>
  <si>
    <t>受付番号</t>
    <rPh sb="0" eb="2">
      <t>ウケツケ</t>
    </rPh>
    <rPh sb="2" eb="4">
      <t>バンゴウ</t>
    </rPh>
    <phoneticPr fontId="4"/>
  </si>
  <si>
    <t>農クコード番号</t>
    <rPh sb="0" eb="1">
      <t>ノウ</t>
    </rPh>
    <rPh sb="5" eb="7">
      <t>バンゴウ</t>
    </rPh>
    <phoneticPr fontId="4"/>
  </si>
  <si>
    <t>都道府県連盟名</t>
    <rPh sb="0" eb="4">
      <t>トドウフケン</t>
    </rPh>
    <rPh sb="4" eb="6">
      <t>レンメイ</t>
    </rPh>
    <rPh sb="6" eb="7">
      <t>メイ</t>
    </rPh>
    <phoneticPr fontId="4"/>
  </si>
  <si>
    <t>(フリガナ)</t>
    <phoneticPr fontId="4"/>
  </si>
  <si>
    <t>学　校　名</t>
    <rPh sb="0" eb="1">
      <t>ガク</t>
    </rPh>
    <rPh sb="2" eb="3">
      <t>コウ</t>
    </rPh>
    <rPh sb="4" eb="5">
      <t>メイ</t>
    </rPh>
    <phoneticPr fontId="4"/>
  </si>
  <si>
    <t>ＦＡＸ</t>
    <phoneticPr fontId="4"/>
  </si>
  <si>
    <t>校　長　名</t>
    <rPh sb="0" eb="1">
      <t>コウ</t>
    </rPh>
    <rPh sb="2" eb="3">
      <t>チョウ</t>
    </rPh>
    <rPh sb="4" eb="5">
      <t>メイ</t>
    </rPh>
    <phoneticPr fontId="4"/>
  </si>
  <si>
    <t>記載責任者</t>
    <rPh sb="0" eb="2">
      <t>キサイ</t>
    </rPh>
    <rPh sb="2" eb="5">
      <t>セキニンシャ</t>
    </rPh>
    <phoneticPr fontId="4"/>
  </si>
  <si>
    <t>発　表　分　野</t>
    <rPh sb="0" eb="1">
      <t>パツ</t>
    </rPh>
    <rPh sb="2" eb="3">
      <t>ヒョウ</t>
    </rPh>
    <rPh sb="4" eb="5">
      <t>フン</t>
    </rPh>
    <rPh sb="6" eb="7">
      <t>ノ</t>
    </rPh>
    <phoneticPr fontId="4"/>
  </si>
  <si>
    <t>フリガナ</t>
    <phoneticPr fontId="4"/>
  </si>
  <si>
    <t>発 表 題
(横書き)</t>
    <rPh sb="0" eb="1">
      <t>パツ</t>
    </rPh>
    <rPh sb="2" eb="3">
      <t>ヒョウ</t>
    </rPh>
    <rPh sb="4" eb="5">
      <t>ダイ</t>
    </rPh>
    <phoneticPr fontId="4"/>
  </si>
  <si>
    <t>発表者・補助者</t>
    <rPh sb="0" eb="3">
      <t>ハッピョウシャ</t>
    </rPh>
    <rPh sb="4" eb="7">
      <t>ホジョシャ</t>
    </rPh>
    <phoneticPr fontId="4"/>
  </si>
  <si>
    <t>学　　　科</t>
    <rPh sb="0" eb="1">
      <t>ガク</t>
    </rPh>
    <rPh sb="4" eb="5">
      <t>カ</t>
    </rPh>
    <phoneticPr fontId="4"/>
  </si>
  <si>
    <t>学年</t>
    <rPh sb="0" eb="2">
      <t>ガクネン</t>
    </rPh>
    <phoneticPr fontId="4"/>
  </si>
  <si>
    <t>代表</t>
    <rPh sb="0" eb="2">
      <t>ダイヒョウ</t>
    </rPh>
    <phoneticPr fontId="4"/>
  </si>
  <si>
    <t>（フリガナ）</t>
    <phoneticPr fontId="4"/>
  </si>
  <si>
    <t>備　　　考</t>
    <rPh sb="0" eb="1">
      <t>ソナエ</t>
    </rPh>
    <rPh sb="4" eb="5">
      <t>コウ</t>
    </rPh>
    <phoneticPr fontId="4"/>
  </si>
  <si>
    <t>氏  　  名</t>
    <rPh sb="0" eb="1">
      <t>シ</t>
    </rPh>
    <rPh sb="6" eb="7">
      <t>メイ</t>
    </rPh>
    <phoneticPr fontId="4"/>
  </si>
  <si>
    <t>　</t>
  </si>
  <si>
    <t>注）補助者：主な役割を選んでください。　代表：代表者1名は◎を選択して下さい。</t>
    <rPh sb="0" eb="1">
      <t>チュウ</t>
    </rPh>
    <rPh sb="2" eb="5">
      <t>ホジョシャ</t>
    </rPh>
    <rPh sb="6" eb="7">
      <t>オモ</t>
    </rPh>
    <rPh sb="8" eb="10">
      <t>ヤクワリ</t>
    </rPh>
    <rPh sb="11" eb="12">
      <t>エラ</t>
    </rPh>
    <rPh sb="20" eb="21">
      <t>ダイ</t>
    </rPh>
    <rPh sb="21" eb="22">
      <t>ヒョウ</t>
    </rPh>
    <rPh sb="23" eb="25">
      <t>ダイヒョウ</t>
    </rPh>
    <rPh sb="25" eb="26">
      <t>シャ</t>
    </rPh>
    <rPh sb="27" eb="28">
      <t>メイ</t>
    </rPh>
    <rPh sb="35" eb="36">
      <t>シタ</t>
    </rPh>
    <phoneticPr fontId="4"/>
  </si>
  <si>
    <t>緊急連絡先携帯番号</t>
    <rPh sb="0" eb="2">
      <t>キンキュウ</t>
    </rPh>
    <rPh sb="2" eb="5">
      <t>レンラクサキ</t>
    </rPh>
    <rPh sb="5" eb="7">
      <t>ケイタイ</t>
    </rPh>
    <rPh sb="7" eb="9">
      <t>バンゴウ</t>
    </rPh>
    <phoneticPr fontId="4"/>
  </si>
  <si>
    <t>引　率　者　名</t>
    <rPh sb="0" eb="1">
      <t>イン</t>
    </rPh>
    <rPh sb="2" eb="3">
      <t>リツ</t>
    </rPh>
    <rPh sb="4" eb="5">
      <t>モノ</t>
    </rPh>
    <rPh sb="6" eb="7">
      <t>メイ</t>
    </rPh>
    <phoneticPr fontId="4"/>
  </si>
  <si>
    <t>発表分野</t>
    <rPh sb="0" eb="1">
      <t>ハツ</t>
    </rPh>
    <rPh sb="1" eb="2">
      <t>ヒョウ</t>
    </rPh>
    <rPh sb="2" eb="3">
      <t>フン</t>
    </rPh>
    <rPh sb="3" eb="4">
      <t>ノ</t>
    </rPh>
    <phoneticPr fontId="4"/>
  </si>
  <si>
    <t>表現開始（最も早いものを選択）</t>
    <rPh sb="0" eb="2">
      <t>ヒョウゲン</t>
    </rPh>
    <rPh sb="2" eb="4">
      <t>カイシ</t>
    </rPh>
    <rPh sb="5" eb="6">
      <t>モット</t>
    </rPh>
    <rPh sb="7" eb="8">
      <t>ハヤ</t>
    </rPh>
    <rPh sb="12" eb="14">
      <t>センタク</t>
    </rPh>
    <phoneticPr fontId="4"/>
  </si>
  <si>
    <t xml:space="preserve"> </t>
    <phoneticPr fontId="4"/>
  </si>
  <si>
    <t>マイクの種類</t>
    <rPh sb="4" eb="6">
      <t>シュルイ</t>
    </rPh>
    <phoneticPr fontId="4"/>
  </si>
  <si>
    <t>使　用　本　数</t>
    <rPh sb="0" eb="1">
      <t>ツカ</t>
    </rPh>
    <rPh sb="2" eb="3">
      <t>ヨウ</t>
    </rPh>
    <rPh sb="4" eb="5">
      <t>ホン</t>
    </rPh>
    <rPh sb="6" eb="7">
      <t>カズ</t>
    </rPh>
    <phoneticPr fontId="4"/>
  </si>
  <si>
    <t>備　　　　考</t>
    <rPh sb="0" eb="1">
      <t>ソナエ</t>
    </rPh>
    <rPh sb="5" eb="6">
      <t>コウ</t>
    </rPh>
    <phoneticPr fontId="4"/>
  </si>
  <si>
    <t>　　演台固定マイク　（１本）</t>
    <rPh sb="2" eb="4">
      <t>エンダイ</t>
    </rPh>
    <rPh sb="4" eb="6">
      <t>コテイ</t>
    </rPh>
    <rPh sb="12" eb="13">
      <t>ホン</t>
    </rPh>
    <phoneticPr fontId="4"/>
  </si>
  <si>
    <t>本</t>
    <rPh sb="0" eb="1">
      <t>ホン</t>
    </rPh>
    <phoneticPr fontId="4"/>
  </si>
  <si>
    <t>　　ワイヤレスマイク（２本以内）</t>
    <rPh sb="12" eb="13">
      <t>ホン</t>
    </rPh>
    <rPh sb="13" eb="15">
      <t>イナイ</t>
    </rPh>
    <phoneticPr fontId="4"/>
  </si>
  <si>
    <t>サスペンションライト</t>
    <phoneticPr fontId="4"/>
  </si>
  <si>
    <t>（ステージ下手側のみ）</t>
    <rPh sb="5" eb="8">
      <t>シモテガワ</t>
    </rPh>
    <phoneticPr fontId="4"/>
  </si>
  <si>
    <t>※事務局準備で使用できるプロジェクタは、中央１台のみです。以下は発表校持ち込みです。</t>
    <rPh sb="1" eb="4">
      <t>ジムキョク</t>
    </rPh>
    <rPh sb="4" eb="6">
      <t>ジュンビ</t>
    </rPh>
    <rPh sb="7" eb="9">
      <t>シヨウ</t>
    </rPh>
    <rPh sb="20" eb="22">
      <t>チュウオウ</t>
    </rPh>
    <rPh sb="23" eb="24">
      <t>ダイ</t>
    </rPh>
    <rPh sb="29" eb="31">
      <t>イカ</t>
    </rPh>
    <rPh sb="32" eb="34">
      <t>ハッピョウ</t>
    </rPh>
    <rPh sb="34" eb="35">
      <t>コウ</t>
    </rPh>
    <rPh sb="35" eb="36">
      <t>モ</t>
    </rPh>
    <rPh sb="37" eb="38">
      <t>コ</t>
    </rPh>
    <phoneticPr fontId="4"/>
  </si>
  <si>
    <t>視聴覚機器名</t>
    <rPh sb="0" eb="3">
      <t>シチョウカク</t>
    </rPh>
    <rPh sb="3" eb="5">
      <t>キキ</t>
    </rPh>
    <rPh sb="5" eb="6">
      <t>メイ</t>
    </rPh>
    <phoneticPr fontId="4"/>
  </si>
  <si>
    <t>機　　種　　名</t>
    <rPh sb="0" eb="1">
      <t>キ</t>
    </rPh>
    <rPh sb="3" eb="4">
      <t>タネ</t>
    </rPh>
    <rPh sb="6" eb="7">
      <t>メイ</t>
    </rPh>
    <phoneticPr fontId="4"/>
  </si>
  <si>
    <t>消費電力</t>
    <rPh sb="0" eb="2">
      <t>ショウヒ</t>
    </rPh>
    <rPh sb="2" eb="4">
      <t>デンリョク</t>
    </rPh>
    <phoneticPr fontId="4"/>
  </si>
  <si>
    <t>W</t>
    <phoneticPr fontId="4"/>
  </si>
  <si>
    <t>音　　響</t>
    <rPh sb="0" eb="1">
      <t>オト</t>
    </rPh>
    <rPh sb="3" eb="4">
      <t>ヒビキ</t>
    </rPh>
    <phoneticPr fontId="4"/>
  </si>
  <si>
    <t>演　　　　示</t>
    <rPh sb="0" eb="1">
      <t>エン</t>
    </rPh>
    <rPh sb="5" eb="6">
      <t>シメ</t>
    </rPh>
    <phoneticPr fontId="4"/>
  </si>
  <si>
    <t>演示物品</t>
    <rPh sb="0" eb="1">
      <t>エン</t>
    </rPh>
    <rPh sb="1" eb="2">
      <t>シメ</t>
    </rPh>
    <rPh sb="2" eb="3">
      <t>ブツ</t>
    </rPh>
    <rPh sb="3" eb="4">
      <t>シナ</t>
    </rPh>
    <phoneticPr fontId="4"/>
  </si>
  <si>
    <t>大　き　さ</t>
    <rPh sb="0" eb="1">
      <t>オオ</t>
    </rPh>
    <phoneticPr fontId="4"/>
  </si>
  <si>
    <t>個　　数</t>
    <rPh sb="0" eb="1">
      <t>コ</t>
    </rPh>
    <rPh sb="3" eb="4">
      <t>カズ</t>
    </rPh>
    <phoneticPr fontId="4"/>
  </si>
  <si>
    <t>担当人数</t>
    <rPh sb="0" eb="2">
      <t>タントウ</t>
    </rPh>
    <rPh sb="2" eb="4">
      <t>ニンズウ</t>
    </rPh>
    <phoneticPr fontId="4"/>
  </si>
  <si>
    <t>人</t>
    <rPh sb="0" eb="1">
      <t>ニン</t>
    </rPh>
    <phoneticPr fontId="4"/>
  </si>
  <si>
    <t>方法</t>
    <rPh sb="0" eb="2">
      <t>ホウホウ</t>
    </rPh>
    <phoneticPr fontId="4"/>
  </si>
  <si>
    <t>※演示回数・位置など具体的な方法を記入して下さい。</t>
    <rPh sb="1" eb="2">
      <t>エン</t>
    </rPh>
    <rPh sb="2" eb="3">
      <t>シメ</t>
    </rPh>
    <rPh sb="3" eb="5">
      <t>カイスウ</t>
    </rPh>
    <rPh sb="6" eb="8">
      <t>イチ</t>
    </rPh>
    <rPh sb="10" eb="13">
      <t>グタイテキ</t>
    </rPh>
    <rPh sb="14" eb="16">
      <t>ホウホウ</t>
    </rPh>
    <rPh sb="17" eb="19">
      <t>キニュウ</t>
    </rPh>
    <rPh sb="21" eb="22">
      <t>クダ</t>
    </rPh>
    <phoneticPr fontId="4"/>
  </si>
  <si>
    <t>位置</t>
    <rPh sb="0" eb="2">
      <t>イチ</t>
    </rPh>
    <phoneticPr fontId="4"/>
  </si>
  <si>
    <t>※本用紙にて申込みをした以外の視聴覚機器・サスペンションライト・音響・マイクは、発表当日に使用することはできません。</t>
    <rPh sb="1" eb="2">
      <t>ホン</t>
    </rPh>
    <rPh sb="2" eb="4">
      <t>ヨウシ</t>
    </rPh>
    <rPh sb="6" eb="8">
      <t>モウシコ</t>
    </rPh>
    <rPh sb="12" eb="14">
      <t>イガイ</t>
    </rPh>
    <rPh sb="15" eb="18">
      <t>シチョウカク</t>
    </rPh>
    <rPh sb="18" eb="20">
      <t>キキ</t>
    </rPh>
    <rPh sb="32" eb="34">
      <t>オンキョウ</t>
    </rPh>
    <rPh sb="40" eb="42">
      <t>ハッピョウ</t>
    </rPh>
    <rPh sb="42" eb="44">
      <t>トウジツ</t>
    </rPh>
    <rPh sb="45" eb="47">
      <t>シヨウ</t>
    </rPh>
    <phoneticPr fontId="4"/>
  </si>
  <si>
    <t>発表指導責任者</t>
    <rPh sb="0" eb="2">
      <t>ハッピョウ</t>
    </rPh>
    <rPh sb="2" eb="4">
      <t>シドウ</t>
    </rPh>
    <rPh sb="4" eb="6">
      <t>セキニン</t>
    </rPh>
    <rPh sb="6" eb="7">
      <t>シャ</t>
    </rPh>
    <phoneticPr fontId="4"/>
  </si>
  <si>
    <t>プロⅡ</t>
    <phoneticPr fontId="2"/>
  </si>
  <si>
    <t>プロⅢ</t>
    <phoneticPr fontId="2"/>
  </si>
  <si>
    <t>性別</t>
    <rPh sb="0" eb="2">
      <t>セイベツ</t>
    </rPh>
    <phoneticPr fontId="4"/>
  </si>
  <si>
    <t>性別</t>
    <rPh sb="0" eb="2">
      <t>セイベツ</t>
    </rPh>
    <phoneticPr fontId="2"/>
  </si>
  <si>
    <t>プロジェクト</t>
    <phoneticPr fontId="4"/>
  </si>
  <si>
    <t>目印</t>
    <rPh sb="0" eb="2">
      <t>メジルシ</t>
    </rPh>
    <phoneticPr fontId="4"/>
  </si>
  <si>
    <t>ブロック連盟ID</t>
  </si>
  <si>
    <t>ブロック連盟</t>
  </si>
  <si>
    <t>都道府県連盟ID</t>
  </si>
  <si>
    <t>都道府県連盟</t>
  </si>
  <si>
    <t>農クコード</t>
    <rPh sb="0" eb="1">
      <t>ノウ</t>
    </rPh>
    <phoneticPr fontId="3"/>
  </si>
  <si>
    <t>ブロック連盟</t>
    <rPh sb="4" eb="6">
      <t>レンメイ</t>
    </rPh>
    <phoneticPr fontId="3"/>
  </si>
  <si>
    <t>都道府県連盟</t>
    <rPh sb="0" eb="4">
      <t>トドウフケン</t>
    </rPh>
    <phoneticPr fontId="3"/>
  </si>
  <si>
    <t>設置者</t>
    <rPh sb="0" eb="2">
      <t>セッチ</t>
    </rPh>
    <rPh sb="2" eb="3">
      <t>シャ</t>
    </rPh>
    <phoneticPr fontId="3"/>
  </si>
  <si>
    <t>学校名</t>
  </si>
  <si>
    <t>〒</t>
  </si>
  <si>
    <t>住所</t>
  </si>
  <si>
    <t>電話</t>
    <rPh sb="0" eb="2">
      <t>デンワ</t>
    </rPh>
    <phoneticPr fontId="3"/>
  </si>
  <si>
    <t>FAX</t>
  </si>
  <si>
    <t>よみがな</t>
  </si>
  <si>
    <t>課程</t>
    <rPh sb="0" eb="2">
      <t>カテイ</t>
    </rPh>
    <phoneticPr fontId="3"/>
  </si>
  <si>
    <t>農業鑑定</t>
    <rPh sb="0" eb="2">
      <t>ノウギョウ</t>
    </rPh>
    <rPh sb="2" eb="4">
      <t>カンテイ</t>
    </rPh>
    <phoneticPr fontId="4"/>
  </si>
  <si>
    <t>見学等</t>
    <rPh sb="0" eb="2">
      <t>ケンガク</t>
    </rPh>
    <rPh sb="2" eb="3">
      <t>ナド</t>
    </rPh>
    <phoneticPr fontId="4"/>
  </si>
  <si>
    <t>参加種目</t>
    <rPh sb="0" eb="2">
      <t>サンカ</t>
    </rPh>
    <rPh sb="2" eb="4">
      <t>シュモク</t>
    </rPh>
    <phoneticPr fontId="4"/>
  </si>
  <si>
    <t>シャトルバス</t>
    <phoneticPr fontId="4"/>
  </si>
  <si>
    <t>弁当26日</t>
    <rPh sb="0" eb="2">
      <t>ベントウ</t>
    </rPh>
    <rPh sb="4" eb="5">
      <t>ニチ</t>
    </rPh>
    <phoneticPr fontId="4"/>
  </si>
  <si>
    <t>弁当27日</t>
    <rPh sb="0" eb="2">
      <t>ベントウ</t>
    </rPh>
    <rPh sb="4" eb="5">
      <t>ニチ</t>
    </rPh>
    <phoneticPr fontId="4"/>
  </si>
  <si>
    <t>有無</t>
    <rPh sb="0" eb="2">
      <t>ウム</t>
    </rPh>
    <phoneticPr fontId="4"/>
  </si>
  <si>
    <t>クラブ員</t>
    <rPh sb="3" eb="4">
      <t>イン</t>
    </rPh>
    <phoneticPr fontId="4"/>
  </si>
  <si>
    <t>回次</t>
    <rPh sb="0" eb="1">
      <t>カイ</t>
    </rPh>
    <rPh sb="1" eb="2">
      <t>ツギ</t>
    </rPh>
    <phoneticPr fontId="4"/>
  </si>
  <si>
    <t>M種目V2</t>
    <rPh sb="1" eb="3">
      <t>シュモク</t>
    </rPh>
    <phoneticPr fontId="4"/>
  </si>
  <si>
    <t>部屋タイプ</t>
    <rPh sb="0" eb="2">
      <t>ヘヤ</t>
    </rPh>
    <phoneticPr fontId="4"/>
  </si>
  <si>
    <t>M有無new</t>
    <rPh sb="1" eb="3">
      <t>ウム</t>
    </rPh>
    <phoneticPr fontId="4"/>
  </si>
  <si>
    <t>M校長課程</t>
    <rPh sb="1" eb="3">
      <t>コウチョウ</t>
    </rPh>
    <rPh sb="3" eb="5">
      <t>カテイ</t>
    </rPh>
    <phoneticPr fontId="4"/>
  </si>
  <si>
    <t>クラ代分科会</t>
    <rPh sb="2" eb="3">
      <t>ダイ</t>
    </rPh>
    <rPh sb="3" eb="6">
      <t>ブンカカイ</t>
    </rPh>
    <phoneticPr fontId="4"/>
  </si>
  <si>
    <t>クラ代会場</t>
    <rPh sb="2" eb="3">
      <t>ダイ</t>
    </rPh>
    <rPh sb="3" eb="5">
      <t>カイジョウ</t>
    </rPh>
    <phoneticPr fontId="4"/>
  </si>
  <si>
    <t>バス</t>
    <phoneticPr fontId="4"/>
  </si>
  <si>
    <t>免除申請</t>
    <rPh sb="0" eb="2">
      <t>メンジョ</t>
    </rPh>
    <rPh sb="2" eb="4">
      <t>シンセイ</t>
    </rPh>
    <phoneticPr fontId="4"/>
  </si>
  <si>
    <t>２４日プロバス</t>
    <rPh sb="2" eb="3">
      <t>ヒ</t>
    </rPh>
    <phoneticPr fontId="4"/>
  </si>
  <si>
    <t>平板バス</t>
    <rPh sb="0" eb="2">
      <t>ヘイバン</t>
    </rPh>
    <phoneticPr fontId="4"/>
  </si>
  <si>
    <t>見学・視察種目1</t>
    <rPh sb="0" eb="2">
      <t>ケンガク</t>
    </rPh>
    <rPh sb="3" eb="5">
      <t>シサツ</t>
    </rPh>
    <rPh sb="5" eb="7">
      <t>シュモク</t>
    </rPh>
    <phoneticPr fontId="4"/>
  </si>
  <si>
    <t>見学・視察種目2</t>
    <rPh sb="0" eb="2">
      <t>ケンガク</t>
    </rPh>
    <rPh sb="3" eb="5">
      <t>シサツ</t>
    </rPh>
    <rPh sb="5" eb="7">
      <t>シュモク</t>
    </rPh>
    <phoneticPr fontId="4"/>
  </si>
  <si>
    <t>23日平板測量宿泊</t>
    <rPh sb="2" eb="3">
      <t>ヒ</t>
    </rPh>
    <rPh sb="3" eb="4">
      <t>ヒラ</t>
    </rPh>
    <rPh sb="4" eb="5">
      <t>イタ</t>
    </rPh>
    <rPh sb="5" eb="7">
      <t>ソクリョウ</t>
    </rPh>
    <rPh sb="7" eb="9">
      <t>シュクハク</t>
    </rPh>
    <phoneticPr fontId="4"/>
  </si>
  <si>
    <t>２４日農鑑バス</t>
    <rPh sb="2" eb="3">
      <t>カ</t>
    </rPh>
    <rPh sb="3" eb="4">
      <t>ノウ</t>
    </rPh>
    <rPh sb="4" eb="5">
      <t>カガミ</t>
    </rPh>
    <phoneticPr fontId="4"/>
  </si>
  <si>
    <t>意見</t>
    <phoneticPr fontId="4"/>
  </si>
  <si>
    <t>平板測量</t>
    <phoneticPr fontId="4"/>
  </si>
  <si>
    <t>農業鑑定</t>
    <phoneticPr fontId="4"/>
  </si>
  <si>
    <t>家畜審査</t>
    <rPh sb="2" eb="4">
      <t>シンサ</t>
    </rPh>
    <phoneticPr fontId="4"/>
  </si>
  <si>
    <t>クラ代</t>
    <phoneticPr fontId="4"/>
  </si>
  <si>
    <t>代議員会</t>
    <phoneticPr fontId="4"/>
  </si>
  <si>
    <t>大会式典</t>
    <phoneticPr fontId="4"/>
  </si>
  <si>
    <t>発表者</t>
    <rPh sb="0" eb="2">
      <t>ハッピョウ</t>
    </rPh>
    <rPh sb="2" eb="3">
      <t>シャ</t>
    </rPh>
    <phoneticPr fontId="4"/>
  </si>
  <si>
    <t>-</t>
    <phoneticPr fontId="4"/>
  </si>
  <si>
    <t>男</t>
    <rPh sb="0" eb="1">
      <t>オトコ</t>
    </rPh>
    <phoneticPr fontId="4"/>
  </si>
  <si>
    <t>北海道</t>
  </si>
  <si>
    <t>北北海道</t>
  </si>
  <si>
    <t>北海道</t>
    <rPh sb="0" eb="3">
      <t>ホッカイドウ</t>
    </rPh>
    <phoneticPr fontId="3"/>
  </si>
  <si>
    <t>旭川農業高等学校</t>
  </si>
  <si>
    <t>079-8431</t>
  </si>
  <si>
    <t>旭川市永山町14丁目153番地</t>
  </si>
  <si>
    <t>0166-48-2887</t>
  </si>
  <si>
    <t>0166-48-1360</t>
  </si>
  <si>
    <t>アサヒカワノウギョウ</t>
  </si>
  <si>
    <t>農業</t>
    <rPh sb="0" eb="2">
      <t>ノウギョウ</t>
    </rPh>
    <phoneticPr fontId="4"/>
  </si>
  <si>
    <t>見学</t>
    <rPh sb="0" eb="2">
      <t>ケンガク</t>
    </rPh>
    <phoneticPr fontId="4"/>
  </si>
  <si>
    <t>○</t>
    <phoneticPr fontId="4"/>
  </si>
  <si>
    <t>事例発表者</t>
    <rPh sb="0" eb="2">
      <t>ジレイ</t>
    </rPh>
    <rPh sb="2" eb="4">
      <t>ハッピョウ</t>
    </rPh>
    <rPh sb="4" eb="5">
      <t>シャ</t>
    </rPh>
    <phoneticPr fontId="4"/>
  </si>
  <si>
    <t>1回次</t>
    <rPh sb="1" eb="3">
      <t>カイジ</t>
    </rPh>
    <phoneticPr fontId="4"/>
  </si>
  <si>
    <t>シングル</t>
    <phoneticPr fontId="4"/>
  </si>
  <si>
    <t>全日制</t>
    <rPh sb="0" eb="3">
      <t>ゼンニチセイ</t>
    </rPh>
    <phoneticPr fontId="4"/>
  </si>
  <si>
    <t>全日制課程</t>
    <rPh sb="0" eb="3">
      <t>ゼンニチセイ</t>
    </rPh>
    <rPh sb="3" eb="5">
      <t>カテイ</t>
    </rPh>
    <phoneticPr fontId="4"/>
  </si>
  <si>
    <t>第１分科会</t>
    <rPh sb="0" eb="1">
      <t>ダイ</t>
    </rPh>
    <rPh sb="2" eb="5">
      <t>ブンカカイ</t>
    </rPh>
    <phoneticPr fontId="4"/>
  </si>
  <si>
    <t>第１会場</t>
    <rPh sb="0" eb="1">
      <t>ダイ</t>
    </rPh>
    <rPh sb="2" eb="4">
      <t>カイジョウ</t>
    </rPh>
    <phoneticPr fontId="4"/>
  </si>
  <si>
    <t>✔</t>
  </si>
  <si>
    <t>Ａ１</t>
    <phoneticPr fontId="4"/>
  </si>
  <si>
    <t>Ｃ１</t>
    <phoneticPr fontId="4"/>
  </si>
  <si>
    <t>Ｄ１</t>
    <phoneticPr fontId="4"/>
  </si>
  <si>
    <t>×</t>
    <phoneticPr fontId="4"/>
  </si>
  <si>
    <t>Ｅ</t>
    <phoneticPr fontId="4"/>
  </si>
  <si>
    <t>補助者</t>
    <rPh sb="0" eb="3">
      <t>ホジョシャ</t>
    </rPh>
    <phoneticPr fontId="4"/>
  </si>
  <si>
    <t>◎</t>
    <phoneticPr fontId="4"/>
  </si>
  <si>
    <t>女</t>
    <rPh sb="0" eb="1">
      <t>オンナ</t>
    </rPh>
    <phoneticPr fontId="4"/>
  </si>
  <si>
    <t>東北</t>
  </si>
  <si>
    <t>東北海道</t>
  </si>
  <si>
    <t>名寄産業高等学校</t>
  </si>
  <si>
    <t>096-0063</t>
  </si>
  <si>
    <t>名寄市字緑丘3番地3</t>
    <rPh sb="3" eb="4">
      <t>アザ</t>
    </rPh>
    <phoneticPr fontId="2"/>
  </si>
  <si>
    <t>01654-2-4191</t>
  </si>
  <si>
    <t>01654-2-4192</t>
  </si>
  <si>
    <t>ナヨロサンギョウ</t>
  </si>
  <si>
    <t>園芸</t>
    <rPh sb="0" eb="2">
      <t>エンゲイ</t>
    </rPh>
    <phoneticPr fontId="4"/>
  </si>
  <si>
    <t>視察</t>
    <rPh sb="0" eb="2">
      <t>シサツ</t>
    </rPh>
    <phoneticPr fontId="4"/>
  </si>
  <si>
    <t>意見</t>
    <rPh sb="0" eb="2">
      <t>イケン</t>
    </rPh>
    <phoneticPr fontId="4"/>
  </si>
  <si>
    <t>事例補助者</t>
    <rPh sb="0" eb="2">
      <t>ジレイ</t>
    </rPh>
    <rPh sb="2" eb="4">
      <t>ホジョ</t>
    </rPh>
    <rPh sb="4" eb="5">
      <t>シャ</t>
    </rPh>
    <phoneticPr fontId="4"/>
  </si>
  <si>
    <t>2回次</t>
    <rPh sb="1" eb="3">
      <t>カイジ</t>
    </rPh>
    <phoneticPr fontId="4"/>
  </si>
  <si>
    <t>ツイン</t>
    <phoneticPr fontId="4"/>
  </si>
  <si>
    <t>定時制</t>
    <rPh sb="0" eb="2">
      <t>テイジ</t>
    </rPh>
    <rPh sb="2" eb="3">
      <t>セイ</t>
    </rPh>
    <phoneticPr fontId="4"/>
  </si>
  <si>
    <t>定時制課程</t>
    <rPh sb="0" eb="2">
      <t>テイジ</t>
    </rPh>
    <rPh sb="2" eb="3">
      <t>セイ</t>
    </rPh>
    <rPh sb="3" eb="5">
      <t>カテイ</t>
    </rPh>
    <phoneticPr fontId="4"/>
  </si>
  <si>
    <t>第２分科会</t>
    <rPh sb="0" eb="1">
      <t>ダイ</t>
    </rPh>
    <rPh sb="2" eb="5">
      <t>ブンカカイ</t>
    </rPh>
    <phoneticPr fontId="4"/>
  </si>
  <si>
    <t>第２会場</t>
    <rPh sb="0" eb="1">
      <t>ダイ</t>
    </rPh>
    <rPh sb="2" eb="4">
      <t>カイジョウ</t>
    </rPh>
    <phoneticPr fontId="4"/>
  </si>
  <si>
    <t>Ａ２</t>
    <phoneticPr fontId="4"/>
  </si>
  <si>
    <t>Ｃ２</t>
  </si>
  <si>
    <t>Ｄ２</t>
    <phoneticPr fontId="4"/>
  </si>
  <si>
    <t>＊</t>
    <phoneticPr fontId="4"/>
  </si>
  <si>
    <t>関東</t>
  </si>
  <si>
    <t>南北海道</t>
  </si>
  <si>
    <t>剣淵高等学校</t>
  </si>
  <si>
    <t>098-0338</t>
  </si>
  <si>
    <t>上川郡剣淵町仲町22番地1号</t>
  </si>
  <si>
    <t>0165-34-2549</t>
  </si>
  <si>
    <t>0165-34-2694</t>
  </si>
  <si>
    <t>ケンブチ</t>
  </si>
  <si>
    <t>畜産</t>
    <rPh sb="0" eb="2">
      <t>チクサン</t>
    </rPh>
    <phoneticPr fontId="4"/>
  </si>
  <si>
    <t>平板測量</t>
    <rPh sb="0" eb="2">
      <t>ヘイバン</t>
    </rPh>
    <rPh sb="2" eb="4">
      <t>ソクリョウ</t>
    </rPh>
    <phoneticPr fontId="4"/>
  </si>
  <si>
    <t>3回次</t>
    <rPh sb="1" eb="3">
      <t>カイジ</t>
    </rPh>
    <phoneticPr fontId="4"/>
  </si>
  <si>
    <t>第３分科会</t>
    <rPh sb="0" eb="1">
      <t>ダイ</t>
    </rPh>
    <rPh sb="2" eb="5">
      <t>ブンカカイ</t>
    </rPh>
    <phoneticPr fontId="4"/>
  </si>
  <si>
    <t>第３会場</t>
    <rPh sb="0" eb="1">
      <t>ダイ</t>
    </rPh>
    <rPh sb="2" eb="4">
      <t>カイジョウ</t>
    </rPh>
    <phoneticPr fontId="4"/>
  </si>
  <si>
    <t>Ａ３</t>
  </si>
  <si>
    <t>Ｃ３</t>
  </si>
  <si>
    <t>◎・＊</t>
    <phoneticPr fontId="4"/>
  </si>
  <si>
    <t>北信越</t>
  </si>
  <si>
    <t>青森県</t>
  </si>
  <si>
    <t>遠別農業高等学校</t>
  </si>
  <si>
    <t>098-3541</t>
  </si>
  <si>
    <t>天塩郡遠別町字北浜74番地</t>
    <rPh sb="6" eb="7">
      <t>アザ</t>
    </rPh>
    <phoneticPr fontId="2"/>
  </si>
  <si>
    <t>01632-7-2551</t>
  </si>
  <si>
    <t>01632-7-2376</t>
  </si>
  <si>
    <t>エンベツノウギョウ</t>
  </si>
  <si>
    <t>食品</t>
    <rPh sb="0" eb="2">
      <t>ショクヒン</t>
    </rPh>
    <phoneticPr fontId="4"/>
  </si>
  <si>
    <t>農業鑑定</t>
  </si>
  <si>
    <t>4回次</t>
    <rPh sb="1" eb="3">
      <t>カイジ</t>
    </rPh>
    <phoneticPr fontId="4"/>
  </si>
  <si>
    <t>第４会場</t>
    <rPh sb="0" eb="1">
      <t>ダイ</t>
    </rPh>
    <rPh sb="2" eb="4">
      <t>カイジョウ</t>
    </rPh>
    <phoneticPr fontId="4"/>
  </si>
  <si>
    <t>Ｃ４</t>
  </si>
  <si>
    <t>東海</t>
  </si>
  <si>
    <t>岩手県</t>
  </si>
  <si>
    <t>幌加内高等学校</t>
  </si>
  <si>
    <t>074-0495</t>
  </si>
  <si>
    <t>雨竜郡幌加内町字平和</t>
  </si>
  <si>
    <t>0165-35-2405</t>
  </si>
  <si>
    <t>0165-35-3477</t>
  </si>
  <si>
    <t>ホロカナイ</t>
  </si>
  <si>
    <t>森林</t>
    <rPh sb="0" eb="2">
      <t>シンリン</t>
    </rPh>
    <phoneticPr fontId="4"/>
  </si>
  <si>
    <t>クラ代</t>
    <rPh sb="2" eb="3">
      <t>ダイ</t>
    </rPh>
    <phoneticPr fontId="4"/>
  </si>
  <si>
    <t>－</t>
    <phoneticPr fontId="4"/>
  </si>
  <si>
    <t>第５会場</t>
    <rPh sb="0" eb="1">
      <t>ダイ</t>
    </rPh>
    <rPh sb="2" eb="4">
      <t>カイジョウ</t>
    </rPh>
    <phoneticPr fontId="4"/>
  </si>
  <si>
    <t>代表</t>
    <rPh sb="0" eb="2">
      <t>ダイヒョウ</t>
    </rPh>
    <phoneticPr fontId="2"/>
  </si>
  <si>
    <t>近畿</t>
  </si>
  <si>
    <t>宮城県</t>
  </si>
  <si>
    <t>新十津川農業高等学校</t>
  </si>
  <si>
    <t>073-1103</t>
  </si>
  <si>
    <t>樺戸郡新十津川町字中央13番地</t>
    <rPh sb="8" eb="9">
      <t>アザ</t>
    </rPh>
    <phoneticPr fontId="2"/>
  </si>
  <si>
    <t>0125-76-2621</t>
  </si>
  <si>
    <t>0125-76-2292</t>
  </si>
  <si>
    <t>シントツカワノウギョウ</t>
  </si>
  <si>
    <t>農業土木</t>
    <rPh sb="0" eb="2">
      <t>ノウギョウ</t>
    </rPh>
    <rPh sb="2" eb="4">
      <t>ドボク</t>
    </rPh>
    <phoneticPr fontId="4"/>
  </si>
  <si>
    <t>代議員会</t>
    <rPh sb="0" eb="3">
      <t>ダイギイン</t>
    </rPh>
    <rPh sb="3" eb="4">
      <t>カイ</t>
    </rPh>
    <phoneticPr fontId="4"/>
  </si>
  <si>
    <t>第６会場</t>
    <rPh sb="0" eb="1">
      <t>ダイ</t>
    </rPh>
    <rPh sb="2" eb="4">
      <t>カイジョウ</t>
    </rPh>
    <phoneticPr fontId="4"/>
  </si>
  <si>
    <t>◎</t>
    <phoneticPr fontId="2"/>
  </si>
  <si>
    <t>中国</t>
  </si>
  <si>
    <t>秋田県</t>
  </si>
  <si>
    <t>富良野緑峰高等学校</t>
  </si>
  <si>
    <t>076-0037</t>
  </si>
  <si>
    <t>富良野市西町1番1号</t>
  </si>
  <si>
    <t>0167-22-2594</t>
  </si>
  <si>
    <t>フラノリョクホウ</t>
  </si>
  <si>
    <t>造園</t>
    <rPh sb="0" eb="2">
      <t>ゾウエン</t>
    </rPh>
    <phoneticPr fontId="4"/>
  </si>
  <si>
    <t>大会式典</t>
    <rPh sb="0" eb="2">
      <t>タイカイ</t>
    </rPh>
    <rPh sb="2" eb="4">
      <t>シキテン</t>
    </rPh>
    <phoneticPr fontId="4"/>
  </si>
  <si>
    <t>第７会場</t>
    <rPh sb="0" eb="1">
      <t>ダイ</t>
    </rPh>
    <rPh sb="2" eb="4">
      <t>カイジョウ</t>
    </rPh>
    <phoneticPr fontId="4"/>
  </si>
  <si>
    <t>四国</t>
  </si>
  <si>
    <t>山形県</t>
  </si>
  <si>
    <t>深川東高等学校</t>
  </si>
  <si>
    <t>074-0008</t>
  </si>
  <si>
    <t>深川市8条5番10号</t>
  </si>
  <si>
    <t>0164-23-3561</t>
  </si>
  <si>
    <t>0164-23-3562</t>
  </si>
  <si>
    <t>フカガワヒガシ</t>
  </si>
  <si>
    <t>生活</t>
    <rPh sb="0" eb="2">
      <t>セイカツ</t>
    </rPh>
    <phoneticPr fontId="4"/>
  </si>
  <si>
    <t>第８会場</t>
    <rPh sb="0" eb="1">
      <t>ダイ</t>
    </rPh>
    <rPh sb="2" eb="4">
      <t>カイジョウ</t>
    </rPh>
    <phoneticPr fontId="4"/>
  </si>
  <si>
    <t>九州</t>
  </si>
  <si>
    <t>福島県</t>
  </si>
  <si>
    <t>中標津農業高等学校</t>
  </si>
  <si>
    <t>088-2682</t>
  </si>
  <si>
    <t>標津郡中標津町計根別南2条西1丁目1番地1</t>
  </si>
  <si>
    <t>0153-78-2053</t>
  </si>
  <si>
    <t>0153-78-2465</t>
  </si>
  <si>
    <t>ナカシベツノウギョウ</t>
  </si>
  <si>
    <t>第９会場</t>
    <rPh sb="0" eb="1">
      <t>ダイ</t>
    </rPh>
    <rPh sb="2" eb="4">
      <t>カイジョウ</t>
    </rPh>
    <phoneticPr fontId="4"/>
  </si>
  <si>
    <t>茨城県</t>
  </si>
  <si>
    <t>別海高等学校</t>
  </si>
  <si>
    <t>086-0214</t>
  </si>
  <si>
    <t>野付郡別海町別海緑町70番地1</t>
    <rPh sb="1" eb="2">
      <t>ツケ</t>
    </rPh>
    <phoneticPr fontId="2"/>
  </si>
  <si>
    <t>0153-75-2053</t>
  </si>
  <si>
    <t>0153-75-2263</t>
  </si>
  <si>
    <t>ベッカイ</t>
  </si>
  <si>
    <t>栃木県</t>
  </si>
  <si>
    <t>美幌高等学校</t>
  </si>
  <si>
    <t>092-0017</t>
  </si>
  <si>
    <t>網走郡美幌町字報徳94番地</t>
  </si>
  <si>
    <t>0152-73-4136</t>
  </si>
  <si>
    <t>0152-73-4137</t>
  </si>
  <si>
    <t>ビホロ</t>
  </si>
  <si>
    <t>群馬県</t>
  </si>
  <si>
    <t>大空高等学校</t>
    <rPh sb="0" eb="2">
      <t>オオゾラ</t>
    </rPh>
    <phoneticPr fontId="2"/>
  </si>
  <si>
    <t>099-3211</t>
  </si>
  <si>
    <t>網走郡大空町東藻琴79番地4</t>
  </si>
  <si>
    <t>0152-66-2061</t>
  </si>
  <si>
    <t>0152-63-5008</t>
  </si>
  <si>
    <t>ヒガシモコト</t>
  </si>
  <si>
    <t>埼玉県</t>
  </si>
  <si>
    <t>標茶高等学校</t>
  </si>
  <si>
    <t>088-2313</t>
  </si>
  <si>
    <t>川上郡標茶町常盤10丁目1番地</t>
  </si>
  <si>
    <t>015-485-2049</t>
  </si>
  <si>
    <t>015-485-2067</t>
  </si>
  <si>
    <t>シベチャ</t>
  </si>
  <si>
    <t>千葉県</t>
  </si>
  <si>
    <t>士幌高等学校</t>
  </si>
  <si>
    <t>080-1275</t>
  </si>
  <si>
    <t>河東郡士幌町字上音更21番地15</t>
  </si>
  <si>
    <t>01564-5-3121</t>
  </si>
  <si>
    <t>01564-5-4130</t>
  </si>
  <si>
    <t>シホロ</t>
  </si>
  <si>
    <t>東京都</t>
  </si>
  <si>
    <t>更別農業高等学校</t>
  </si>
  <si>
    <t>089-1501</t>
  </si>
  <si>
    <t>河西郡更別村字更別基線95番地</t>
  </si>
  <si>
    <t>0155-52-2362</t>
  </si>
  <si>
    <t>0155-52-2261</t>
  </si>
  <si>
    <t>サラベツノウギョウ</t>
  </si>
  <si>
    <t>神奈川県</t>
  </si>
  <si>
    <t>帯広農業高等学校</t>
  </si>
  <si>
    <t>080-0834</t>
  </si>
  <si>
    <t>帯広市稲田町西1線9番地</t>
  </si>
  <si>
    <t>0155-48-3051</t>
  </si>
  <si>
    <t>0155-48-3052</t>
  </si>
  <si>
    <t>オビヒロノウギョウ</t>
  </si>
  <si>
    <t>山梨県</t>
  </si>
  <si>
    <t>岩見沢農業高等学校</t>
  </si>
  <si>
    <t>068-0818</t>
  </si>
  <si>
    <t>岩見沢市並木町1番地5</t>
    <rPh sb="8" eb="10">
      <t>バンチ</t>
    </rPh>
    <phoneticPr fontId="2"/>
  </si>
  <si>
    <t>0126-22-0130</t>
  </si>
  <si>
    <t>0126-22-5362</t>
  </si>
  <si>
    <t>イワミザワノウギョウ</t>
  </si>
  <si>
    <t>新潟県</t>
  </si>
  <si>
    <t>学校法人</t>
    <rPh sb="0" eb="2">
      <t>ガッコウ</t>
    </rPh>
    <rPh sb="2" eb="4">
      <t>ホウジン</t>
    </rPh>
    <phoneticPr fontId="3"/>
  </si>
  <si>
    <t>酪農学園大学附属とわの森三愛高等学校</t>
  </si>
  <si>
    <t>069-8533</t>
  </si>
  <si>
    <t>江別市文京台緑町569</t>
  </si>
  <si>
    <t>011-386-3111</t>
  </si>
  <si>
    <t>011-386-1243</t>
  </si>
  <si>
    <t>トワノモリサンアイ</t>
  </si>
  <si>
    <t>富山県</t>
  </si>
  <si>
    <t>倶知安農業高等学校</t>
  </si>
  <si>
    <t>044-0083</t>
  </si>
  <si>
    <t>虻田郡倶知安町字旭15番地</t>
  </si>
  <si>
    <t>0136-22-1148</t>
  </si>
  <si>
    <t>0136-22-2252</t>
  </si>
  <si>
    <t>クッチャンノウギョウ</t>
  </si>
  <si>
    <t>石川県</t>
  </si>
  <si>
    <t>大野農業高等学校</t>
  </si>
  <si>
    <t>041-1231</t>
  </si>
  <si>
    <t>北斗市向野2丁目26番地1</t>
    <rPh sb="10" eb="12">
      <t>バンチ</t>
    </rPh>
    <phoneticPr fontId="2"/>
  </si>
  <si>
    <t>0138-77-8800</t>
  </si>
  <si>
    <t>0138-77-8133</t>
  </si>
  <si>
    <t>オオノノウギョウ</t>
  </si>
  <si>
    <t>福井県</t>
  </si>
  <si>
    <t>ニセコ高等学校</t>
  </si>
  <si>
    <t>048-1501</t>
  </si>
  <si>
    <t>虻田郡ニセコ町字富士見141番地9</t>
    <rPh sb="14" eb="16">
      <t>バンチ</t>
    </rPh>
    <phoneticPr fontId="2"/>
  </si>
  <si>
    <t>0136-44-2224</t>
  </si>
  <si>
    <t>0136-43-2031</t>
  </si>
  <si>
    <t>ニセコ</t>
  </si>
  <si>
    <t>長野県</t>
  </si>
  <si>
    <t>壮瞥高等学校</t>
  </si>
  <si>
    <t>052-0101</t>
  </si>
  <si>
    <t>有珠郡壮瞥町字滝之町235番地13</t>
  </si>
  <si>
    <t>0142-66-2456</t>
  </si>
  <si>
    <t>0142-66-2636</t>
  </si>
  <si>
    <t>ソウベツ</t>
  </si>
  <si>
    <t>岐阜県</t>
  </si>
  <si>
    <t>静内農業高等学校</t>
  </si>
  <si>
    <t>056-0144</t>
  </si>
  <si>
    <t>日高郡新ひだか町静内田原797番地</t>
  </si>
  <si>
    <t>0146-46-2537</t>
  </si>
  <si>
    <t>0146-46-2151</t>
  </si>
  <si>
    <t>シズナイノウギョウ</t>
  </si>
  <si>
    <t>静岡県</t>
  </si>
  <si>
    <t>檜山北高等学校</t>
  </si>
  <si>
    <t>049-4433</t>
  </si>
  <si>
    <t>久遠郡せたな町北檜山区丹羽360番地1</t>
  </si>
  <si>
    <t>0137-84-5331</t>
  </si>
  <si>
    <t>0137-84-5333</t>
  </si>
  <si>
    <t>ヒヤマキタ</t>
  </si>
  <si>
    <t>愛知県</t>
  </si>
  <si>
    <t>真狩高等学校</t>
  </si>
  <si>
    <t>048-1611</t>
  </si>
  <si>
    <t>虻田郡真狩村字光6</t>
  </si>
  <si>
    <t>0136-45-2357</t>
  </si>
  <si>
    <t>0136-45-3514</t>
  </si>
  <si>
    <t>マッカリ</t>
  </si>
  <si>
    <t>三重県</t>
  </si>
  <si>
    <t>留寿都高等学校</t>
  </si>
  <si>
    <t>048-1731</t>
  </si>
  <si>
    <t>虻田郡留寿都村字留寿都179-1</t>
  </si>
  <si>
    <t>0136-46-3376</t>
  </si>
  <si>
    <t>0136-46-3386</t>
  </si>
  <si>
    <t>ルスツ</t>
  </si>
  <si>
    <t>滋賀県</t>
  </si>
  <si>
    <t>余市紅志高等学校</t>
  </si>
  <si>
    <t>046-0022</t>
  </si>
  <si>
    <t>余市郡余市町沢町6-1</t>
  </si>
  <si>
    <t>0135-23-3191</t>
  </si>
  <si>
    <t>0135-23-3192</t>
  </si>
  <si>
    <t>ヨイチコウシ</t>
  </si>
  <si>
    <t>京都府</t>
  </si>
  <si>
    <t>当別高等学校</t>
  </si>
  <si>
    <t>061-0296</t>
  </si>
  <si>
    <t>石狩郡当別町春日町84番地4</t>
    <rPh sb="11" eb="13">
      <t>バンチ</t>
    </rPh>
    <phoneticPr fontId="2"/>
  </si>
  <si>
    <t>0133-23-2444</t>
  </si>
  <si>
    <t>0133-23-2380</t>
  </si>
  <si>
    <t>トウベツ</t>
  </si>
  <si>
    <t>大阪府</t>
  </si>
  <si>
    <t>美唄尚栄高等学校</t>
  </si>
  <si>
    <t>072-0024</t>
  </si>
  <si>
    <t>美唄市西1条南6丁目1番1号</t>
  </si>
  <si>
    <t>0126-64-2275</t>
  </si>
  <si>
    <t>0126-64-2277</t>
  </si>
  <si>
    <t>ビバイショウエイ</t>
  </si>
  <si>
    <t>兵庫県</t>
  </si>
  <si>
    <t>青森県立</t>
  </si>
  <si>
    <t>五所川原農林高等学校</t>
  </si>
  <si>
    <t>037-0093</t>
  </si>
  <si>
    <t>五所川原市一野坪字朝日田12-37</t>
  </si>
  <si>
    <t>0173-37-2121</t>
  </si>
  <si>
    <t>0173-37-2123</t>
  </si>
  <si>
    <t>ゴショガワラノウリン</t>
  </si>
  <si>
    <t>奈良県</t>
  </si>
  <si>
    <t>弘前実業高等学校</t>
  </si>
  <si>
    <t>036-8155</t>
  </si>
  <si>
    <t>弘前市中野3丁目6-10</t>
  </si>
  <si>
    <t>0172-32-7151</t>
  </si>
  <si>
    <t>0172-37-2935</t>
  </si>
  <si>
    <t>ヒロサキジツギョウ</t>
  </si>
  <si>
    <t>和歌山県</t>
  </si>
  <si>
    <t>三本木農業高等学校</t>
  </si>
  <si>
    <t>034-8578</t>
  </si>
  <si>
    <t>十和田市相坂字高清水78-92</t>
  </si>
  <si>
    <t>0176-23-5341</t>
  </si>
  <si>
    <t>0176-23-2141</t>
  </si>
  <si>
    <t>サンボンギノウギョウ</t>
  </si>
  <si>
    <t>鳥取県</t>
  </si>
  <si>
    <t>名久井農業高等学校</t>
  </si>
  <si>
    <t>039-0502</t>
  </si>
  <si>
    <t>三戸郡南部町下名久井字下諏訪平1</t>
  </si>
  <si>
    <t>0178-76-2215</t>
  </si>
  <si>
    <t>0178-76-2234</t>
  </si>
  <si>
    <t>ナクイノウギョウ</t>
  </si>
  <si>
    <t>島根県</t>
  </si>
  <si>
    <t>七戸高等学校</t>
  </si>
  <si>
    <t>シチノヘ</t>
  </si>
  <si>
    <t>岡山県</t>
  </si>
  <si>
    <t>柏木農業高等学校</t>
  </si>
  <si>
    <t>036-0112</t>
  </si>
  <si>
    <t>平川市荒田上駒田130</t>
  </si>
  <si>
    <t>0172-44-3015</t>
  </si>
  <si>
    <t>0172-44-2242</t>
  </si>
  <si>
    <t>カシワギノウギョウ</t>
  </si>
  <si>
    <t>広島県</t>
  </si>
  <si>
    <t>岩手県立</t>
  </si>
  <si>
    <t>久慈東高等学校</t>
  </si>
  <si>
    <t>028-0021</t>
  </si>
  <si>
    <t>久慈市門前第36地割10番地</t>
  </si>
  <si>
    <t>0194-53-4371</t>
  </si>
  <si>
    <t>0194-53-2540</t>
  </si>
  <si>
    <t>クジヒガシ</t>
  </si>
  <si>
    <t>山口県</t>
  </si>
  <si>
    <t>一戸高等学校</t>
  </si>
  <si>
    <t>028-5312</t>
  </si>
  <si>
    <t>二戸郡一戸町一戸字蒔前60-1</t>
  </si>
  <si>
    <t>0195-33-3042</t>
  </si>
  <si>
    <t>0195-33-2777</t>
  </si>
  <si>
    <t>イチノヘ</t>
  </si>
  <si>
    <t>徳島県</t>
  </si>
  <si>
    <t>盛岡農業高等学校</t>
  </si>
  <si>
    <t>020-0605</t>
  </si>
  <si>
    <t>滝沢市砂込1463</t>
  </si>
  <si>
    <t>019-688-4211</t>
  </si>
  <si>
    <t>019-688-4215</t>
  </si>
  <si>
    <t>モリオカノウギョウ</t>
  </si>
  <si>
    <t>香川県</t>
  </si>
  <si>
    <t>花巻農業高等学校</t>
  </si>
  <si>
    <t>025-0004</t>
  </si>
  <si>
    <t>花巻市葛1-68</t>
  </si>
  <si>
    <t>0198-26-3131</t>
  </si>
  <si>
    <t>0198-26-3236</t>
  </si>
  <si>
    <t>ハナマキノウギョウ</t>
  </si>
  <si>
    <t>愛媛県</t>
  </si>
  <si>
    <t>遠野緑峰高等学校</t>
  </si>
  <si>
    <t>028-0541</t>
  </si>
  <si>
    <t>遠野市松崎町白岩21-14-1</t>
  </si>
  <si>
    <t>0198-62-2827</t>
  </si>
  <si>
    <t>0198-62-2828</t>
  </si>
  <si>
    <t>トウノリョクホウ</t>
  </si>
  <si>
    <t>高知県</t>
  </si>
  <si>
    <t>水沢農業高等学校</t>
  </si>
  <si>
    <t>023-0402</t>
  </si>
  <si>
    <t>奥州市胆沢小山字笹森1</t>
  </si>
  <si>
    <t>0197-47-0311</t>
  </si>
  <si>
    <t>0197-47-2233</t>
  </si>
  <si>
    <t>ミズサワノウギョウ</t>
  </si>
  <si>
    <t>福岡県</t>
  </si>
  <si>
    <t>岩谷堂高等学校</t>
  </si>
  <si>
    <t>023-1101</t>
  </si>
  <si>
    <t>奥州市江刺岩谷堂字根岸116</t>
  </si>
  <si>
    <t>0197-35-2017</t>
  </si>
  <si>
    <t>0197-35-2014</t>
  </si>
  <si>
    <t>イワヤドウ</t>
  </si>
  <si>
    <t>佐賀県</t>
  </si>
  <si>
    <t>千厩高等学校</t>
  </si>
  <si>
    <t>029-0803</t>
  </si>
  <si>
    <t>一関市千厩町千厩字石堂45-2</t>
  </si>
  <si>
    <t>0191-53-2091</t>
  </si>
  <si>
    <t>0191-52-3170</t>
  </si>
  <si>
    <t>センマヤ</t>
  </si>
  <si>
    <t>長崎県</t>
  </si>
  <si>
    <t>大船渡東高等学校</t>
  </si>
  <si>
    <t>022-0006</t>
  </si>
  <si>
    <t>大船渡市立根町字冷清水1-1</t>
  </si>
  <si>
    <t>0192-26-2380</t>
  </si>
  <si>
    <t>0192-27-3501</t>
  </si>
  <si>
    <t>オオフナトヒガシ</t>
  </si>
  <si>
    <t>熊本県</t>
  </si>
  <si>
    <t>伊具高等学校</t>
  </si>
  <si>
    <t>981-2153</t>
  </si>
  <si>
    <t>伊具郡丸森町字雁歌51</t>
  </si>
  <si>
    <t>0224-72-2020</t>
  </si>
  <si>
    <t>0224-72-1322</t>
  </si>
  <si>
    <t>イグ</t>
  </si>
  <si>
    <t>大分県</t>
  </si>
  <si>
    <t>亘理高等学校</t>
  </si>
  <si>
    <t>989-2361</t>
  </si>
  <si>
    <t>亘理郡亘理町字舘南56-2</t>
  </si>
  <si>
    <t>0223-34-1213</t>
  </si>
  <si>
    <t>0223-34-2310</t>
  </si>
  <si>
    <t>ワタリ</t>
  </si>
  <si>
    <t>宮崎県</t>
  </si>
  <si>
    <t>柴田農林高等学校</t>
  </si>
  <si>
    <t>989-1233</t>
  </si>
  <si>
    <t>柴田郡大河原町字上川原7-2</t>
  </si>
  <si>
    <t>0224-53-1049</t>
  </si>
  <si>
    <t>0224-53-1050</t>
  </si>
  <si>
    <t>シバタノウリン</t>
  </si>
  <si>
    <t>鹿児島県</t>
  </si>
  <si>
    <t>農業高等学校</t>
  </si>
  <si>
    <t>981-1242</t>
  </si>
  <si>
    <t>名取市高舘吉田字吉合66</t>
  </si>
  <si>
    <t>022-384-2511</t>
  </si>
  <si>
    <t>022-384-2512</t>
  </si>
  <si>
    <t>ノウギョウ</t>
  </si>
  <si>
    <t>沖縄県</t>
  </si>
  <si>
    <t>加美農業高等学校</t>
  </si>
  <si>
    <t>981-4111</t>
  </si>
  <si>
    <t>加美郡色麻町黒沢字北條152</t>
  </si>
  <si>
    <t>0229-65-3900</t>
  </si>
  <si>
    <t>0229-65-3901</t>
  </si>
  <si>
    <t>カミノウギョウ</t>
  </si>
  <si>
    <t>南郷高等学校</t>
  </si>
  <si>
    <t>989-4204</t>
  </si>
  <si>
    <t>遠田郡美里町大柳字天神原7</t>
  </si>
  <si>
    <t>0229-58-1122</t>
  </si>
  <si>
    <t>0229-58-1123</t>
  </si>
  <si>
    <t>ナンゴウ</t>
  </si>
  <si>
    <t>小牛田農林高等学校</t>
  </si>
  <si>
    <t>987-0004</t>
  </si>
  <si>
    <t>遠田郡美里町牛飼字伊勢堂裏30</t>
  </si>
  <si>
    <t>0229-32-3125</t>
  </si>
  <si>
    <t>0229-32-3126</t>
  </si>
  <si>
    <t>コゴタノウリン</t>
  </si>
  <si>
    <t>石巻北高等学校</t>
  </si>
  <si>
    <t>986-1111</t>
  </si>
  <si>
    <t>石巻市鹿又字用水向126</t>
  </si>
  <si>
    <t>0225-74-2211</t>
  </si>
  <si>
    <t>0225-74-2212</t>
  </si>
  <si>
    <t>イシノマキキタ</t>
  </si>
  <si>
    <t>登米総合産業高等学校</t>
  </si>
  <si>
    <t>987-0602</t>
  </si>
  <si>
    <t xml:space="preserve">
登米市中田町上沼字北桜場223-1
</t>
  </si>
  <si>
    <t>0220-34-4666</t>
  </si>
  <si>
    <t>0220-34-4655</t>
  </si>
  <si>
    <t>トメソウゴウサンギョウ</t>
  </si>
  <si>
    <t>迫桜高等学校</t>
  </si>
  <si>
    <t>989-5502</t>
  </si>
  <si>
    <t>栗原市若柳字川南戸ﾉ西184</t>
  </si>
  <si>
    <t>0228-35-1818</t>
  </si>
  <si>
    <t>0228-35-1822</t>
  </si>
  <si>
    <t>ハクオウ</t>
  </si>
  <si>
    <t>本吉響高等学校</t>
  </si>
  <si>
    <t>988-0341</t>
  </si>
  <si>
    <t>気仙沼市本吉町津谷桜子2-24</t>
  </si>
  <si>
    <t>0226-42-2627</t>
  </si>
  <si>
    <t>0226-42-2628</t>
  </si>
  <si>
    <t>モトヨシヒビキ</t>
  </si>
  <si>
    <t>秋田県立</t>
  </si>
  <si>
    <t>秋田北鷹高等学校</t>
  </si>
  <si>
    <t>018-3314</t>
  </si>
  <si>
    <t>北秋田市伊勢町1-1</t>
  </si>
  <si>
    <t>0186-60-0151</t>
  </si>
  <si>
    <t>0186-62-0555</t>
  </si>
  <si>
    <t>アキタホクヨウ</t>
  </si>
  <si>
    <t>能代科学技術高等学校</t>
    <rPh sb="2" eb="6">
      <t>カガクギジュツ</t>
    </rPh>
    <phoneticPr fontId="2"/>
  </si>
  <si>
    <t>016-0896</t>
  </si>
  <si>
    <t>能代市盤若町３－１</t>
  </si>
  <si>
    <t>0185-52-3218</t>
  </si>
  <si>
    <t>0185-74-5701</t>
  </si>
  <si>
    <t>ノシロカガクギジュツ</t>
  </si>
  <si>
    <t>金足農業高等学校</t>
  </si>
  <si>
    <t>010-0126</t>
  </si>
  <si>
    <t>秋田市金足追分字海老穴 102-4</t>
  </si>
  <si>
    <t>018-873-3311</t>
  </si>
  <si>
    <t>018-873-3313</t>
  </si>
  <si>
    <t>カナアシノウギョウ</t>
  </si>
  <si>
    <t>西目高等学校</t>
  </si>
  <si>
    <t>018-0604</t>
  </si>
  <si>
    <t>由利本荘市西目町沼田字新道下2-142</t>
  </si>
  <si>
    <t>0184-33-2203</t>
  </si>
  <si>
    <t>0184-33-2204</t>
  </si>
  <si>
    <t>ニシメ</t>
  </si>
  <si>
    <t>大曲農業高等学校</t>
  </si>
  <si>
    <t>014-0054</t>
  </si>
  <si>
    <t xml:space="preserve">大仙市大曲金谷町26-9  </t>
  </si>
  <si>
    <t>0187-63-2257</t>
  </si>
  <si>
    <t>0187-62-3434</t>
  </si>
  <si>
    <t>オオマガリノウギョウ</t>
  </si>
  <si>
    <t>増田高等学校</t>
  </si>
  <si>
    <t>019-0701</t>
  </si>
  <si>
    <t>横手市増田町増田字一本柳137</t>
  </si>
  <si>
    <t>0182-45-2073</t>
  </si>
  <si>
    <t>0182-45-2088</t>
  </si>
  <si>
    <t>マスダ</t>
  </si>
  <si>
    <t>山形県立</t>
  </si>
  <si>
    <t>置賜農業高等学校</t>
  </si>
  <si>
    <t>999-0121</t>
  </si>
  <si>
    <t>東置賜郡川西町大字上小松3723</t>
  </si>
  <si>
    <t>0238-42-2101</t>
  </si>
  <si>
    <t>0238-42-2103</t>
  </si>
  <si>
    <t>オキタマノウギョウ</t>
  </si>
  <si>
    <t>村山産業高等学校</t>
  </si>
  <si>
    <t>995-0011</t>
  </si>
  <si>
    <t>村山市楯岡北町1-3-1</t>
  </si>
  <si>
    <t>0237-55-2537</t>
  </si>
  <si>
    <t>0237-55-5134</t>
  </si>
  <si>
    <t>ムラヤマサンギョウ</t>
  </si>
  <si>
    <t>新庄神室産業高等学校</t>
  </si>
  <si>
    <t>996-0051</t>
  </si>
  <si>
    <t>新庄市大字松本370</t>
    <rPh sb="3" eb="5">
      <t>オオアザ</t>
    </rPh>
    <phoneticPr fontId="2"/>
  </si>
  <si>
    <t>0233-28-8777</t>
  </si>
  <si>
    <t>0233-22-7111</t>
  </si>
  <si>
    <t>シンジョウカムロサンギョウ</t>
  </si>
  <si>
    <t>庄内農業高等学校</t>
  </si>
  <si>
    <t>999-7601</t>
  </si>
  <si>
    <t>鶴岡市藤島字古楯跡221</t>
  </si>
  <si>
    <t>0235-64-2151</t>
  </si>
  <si>
    <t>0235-64-2404</t>
  </si>
  <si>
    <t>ショウナイノウギョウ</t>
  </si>
  <si>
    <t>上山明新館高等学校</t>
  </si>
  <si>
    <t>999-3193</t>
  </si>
  <si>
    <t>上山市仙石650</t>
  </si>
  <si>
    <t>023-672-1700</t>
  </si>
  <si>
    <t>023-672-1701</t>
  </si>
  <si>
    <t>カミヤマメイシンカン</t>
  </si>
  <si>
    <t>福島県立</t>
  </si>
  <si>
    <t>福島明成高等学校</t>
  </si>
  <si>
    <t>960-1192</t>
  </si>
  <si>
    <t>福島市永井川字北原田1</t>
  </si>
  <si>
    <t>024-546-3381</t>
  </si>
  <si>
    <t>024-546-3383</t>
  </si>
  <si>
    <t>フクシマメイセイ</t>
  </si>
  <si>
    <t>安達東高等学校</t>
  </si>
  <si>
    <t>964-0316</t>
  </si>
  <si>
    <t>二本松市下長折字真角13</t>
  </si>
  <si>
    <t>0243-55-2121</t>
  </si>
  <si>
    <t>0243-55-3780</t>
  </si>
  <si>
    <t>アダチヒガシ</t>
  </si>
  <si>
    <t>岩瀬農業高等学校</t>
  </si>
  <si>
    <t>969-0401</t>
  </si>
  <si>
    <t>岩瀬郡鏡石町桜町207</t>
  </si>
  <si>
    <t>0248-62-3145</t>
  </si>
  <si>
    <t>0248-92-2051</t>
  </si>
  <si>
    <t>イワセノウギョウ</t>
  </si>
  <si>
    <t>白河実業高等学校</t>
  </si>
  <si>
    <t>961-0822</t>
  </si>
  <si>
    <t>白河市瀬戸原6-1</t>
  </si>
  <si>
    <t>0248-24-1176</t>
  </si>
  <si>
    <t>0248-24-2781</t>
  </si>
  <si>
    <t>シラカワジツギョウ</t>
  </si>
  <si>
    <t>修明高等学校</t>
  </si>
  <si>
    <t>963-6131</t>
  </si>
  <si>
    <t>東白川郡棚倉町大字棚倉字東中居63</t>
  </si>
  <si>
    <t>0247-33-3214</t>
  </si>
  <si>
    <t>0247-33-7943</t>
  </si>
  <si>
    <t>シュウメイ</t>
  </si>
  <si>
    <t>小野高等学校</t>
  </si>
  <si>
    <t>963-3401</t>
  </si>
  <si>
    <t>田村郡小野町大字小野新町字宿ﾉ後63</t>
  </si>
  <si>
    <t>0247-72-3171</t>
  </si>
  <si>
    <t>0247-72-6211</t>
  </si>
  <si>
    <t>オノ</t>
  </si>
  <si>
    <t>耶麻農業高等学校</t>
  </si>
  <si>
    <t>969-4152</t>
  </si>
  <si>
    <t>喜多方市山都町字上の山平4299番地1</t>
  </si>
  <si>
    <t>0241-38-2018</t>
  </si>
  <si>
    <t>0241-38-3069</t>
  </si>
  <si>
    <t>ヤマノウギョウ</t>
  </si>
  <si>
    <t>会津農林高等学校</t>
  </si>
  <si>
    <t>969-6546</t>
  </si>
  <si>
    <t>河沼郡会津坂下町字曲田1391</t>
  </si>
  <si>
    <t>0242-83-4115</t>
  </si>
  <si>
    <t>0242-83-0269</t>
  </si>
  <si>
    <t>アイヅノウリン</t>
  </si>
  <si>
    <t>磐城農業高等学校</t>
  </si>
  <si>
    <t>974-8261</t>
  </si>
  <si>
    <t>いわき市植田町小名田60番地</t>
  </si>
  <si>
    <t>0246-63-3310</t>
  </si>
  <si>
    <t>0246-62-3826</t>
  </si>
  <si>
    <t>イワキノウギョウ</t>
  </si>
  <si>
    <t>双葉翔陽高等学校</t>
  </si>
  <si>
    <t/>
  </si>
  <si>
    <t>休校</t>
  </si>
  <si>
    <t>フタバショウヨウ</t>
  </si>
  <si>
    <t>相馬農業高等学校</t>
  </si>
  <si>
    <t>975-0012</t>
  </si>
  <si>
    <t>南相馬市原町区三島町1丁目65</t>
  </si>
  <si>
    <t>0244-23-5175</t>
  </si>
  <si>
    <t xml:space="preserve">0244-23-1483 </t>
  </si>
  <si>
    <t>ソウマノウギョウ</t>
  </si>
  <si>
    <t>相馬農業高等学校飯舘校</t>
  </si>
  <si>
    <t>ふたば未来学園高等学校</t>
  </si>
  <si>
    <t>979-0408</t>
  </si>
  <si>
    <t>双葉郡広野町中央台一丁目6番地３</t>
  </si>
  <si>
    <t xml:space="preserve">0240-23-6825 </t>
  </si>
  <si>
    <t>0240-23-6828</t>
  </si>
  <si>
    <t>フタバミライガクエン</t>
  </si>
  <si>
    <t>茨城県立</t>
  </si>
  <si>
    <t>大子清流高等学校</t>
  </si>
  <si>
    <t>319-3526</t>
  </si>
  <si>
    <t>久慈郡大子町大子224</t>
  </si>
  <si>
    <t>0295-72-0079</t>
  </si>
  <si>
    <t>0295-72-1268</t>
  </si>
  <si>
    <t>タイシセイリュウ</t>
  </si>
  <si>
    <t>水戸農業高等学校</t>
  </si>
  <si>
    <t>311-0114</t>
  </si>
  <si>
    <t>那珂市東木倉983</t>
  </si>
  <si>
    <t>029-298-6266</t>
  </si>
  <si>
    <t>029-295-4780</t>
  </si>
  <si>
    <t>ミトノウギョウ</t>
  </si>
  <si>
    <t>石岡第一高等学校</t>
  </si>
  <si>
    <t>315-0001</t>
  </si>
  <si>
    <t>石岡市石岡1-9</t>
  </si>
  <si>
    <t>0299-22-4135</t>
  </si>
  <si>
    <t>0299-22-6289</t>
  </si>
  <si>
    <t>イシオカダイイチ</t>
  </si>
  <si>
    <t>江戸崎総合高等学校</t>
  </si>
  <si>
    <t>300-0504</t>
  </si>
  <si>
    <t>稲敷市江戸崎甲476-2</t>
  </si>
  <si>
    <t>029-892-2103</t>
  </si>
  <si>
    <t>029-892-3957</t>
  </si>
  <si>
    <t>エドザキソウゴウ</t>
  </si>
  <si>
    <t>真壁高等学校</t>
  </si>
  <si>
    <t>300-4417</t>
  </si>
  <si>
    <t>桜川市真壁町飯塚210</t>
  </si>
  <si>
    <t>0296-55-3715</t>
  </si>
  <si>
    <t>0296-54-2032</t>
  </si>
  <si>
    <t>マカベ</t>
  </si>
  <si>
    <t>坂東総合高等学校</t>
  </si>
  <si>
    <t>バンドウソウゴウ</t>
  </si>
  <si>
    <t>高萩高等学校</t>
    <rPh sb="0" eb="2">
      <t>タカハギ</t>
    </rPh>
    <phoneticPr fontId="3"/>
  </si>
  <si>
    <t>318-0034</t>
  </si>
  <si>
    <t>高萩市高萩1111</t>
  </si>
  <si>
    <t>0293-22-3161</t>
  </si>
  <si>
    <t>0293-22-3750</t>
  </si>
  <si>
    <t>タカハギ</t>
  </si>
  <si>
    <t>鉾田第二高等学校</t>
    <rPh sb="0" eb="2">
      <t>ホコタ</t>
    </rPh>
    <rPh sb="2" eb="4">
      <t>ダイニ</t>
    </rPh>
    <phoneticPr fontId="3"/>
  </si>
  <si>
    <t>311-1517</t>
  </si>
  <si>
    <t>鉾田市鉾田1158</t>
  </si>
  <si>
    <t>0291-33-2171</t>
  </si>
  <si>
    <t>0291-33-6093</t>
  </si>
  <si>
    <t>ホコタダイニ</t>
  </si>
  <si>
    <t>坂東清風高等学校</t>
    <rPh sb="2" eb="4">
      <t>セイフウ</t>
    </rPh>
    <phoneticPr fontId="2"/>
  </si>
  <si>
    <t>306-0631</t>
  </si>
  <si>
    <t>坂東市岩井4319-1</t>
    <rPh sb="3" eb="5">
      <t>イワイ</t>
    </rPh>
    <phoneticPr fontId="2"/>
  </si>
  <si>
    <t>0297-35-1667</t>
  </si>
  <si>
    <t>0297-35-7812</t>
  </si>
  <si>
    <t>バンドウセイフウ</t>
  </si>
  <si>
    <t>栃木県立</t>
  </si>
  <si>
    <t>宇都宮白楊高等学校</t>
  </si>
  <si>
    <t>321-0954</t>
  </si>
  <si>
    <t>宇都宮市元今泉8丁目2番1号</t>
  </si>
  <si>
    <t>028-661-1525</t>
  </si>
  <si>
    <t>028-660-4540</t>
  </si>
  <si>
    <t>ウツノミヤハクヨウ</t>
  </si>
  <si>
    <t xml:space="preserve"> 鹿沼南高等学校</t>
  </si>
  <si>
    <t>322-0524</t>
  </si>
  <si>
    <t>鹿沼市みなみ町8番73号</t>
  </si>
  <si>
    <t>0289-75-2231</t>
  </si>
  <si>
    <t>0289-75-1420</t>
  </si>
  <si>
    <t>カヌマミナミ</t>
  </si>
  <si>
    <t>小山北桜高等学校</t>
  </si>
  <si>
    <t>323-0802</t>
  </si>
  <si>
    <t>小山市東山田448-29</t>
  </si>
  <si>
    <t>0285-49-2932</t>
  </si>
  <si>
    <t>0285-49-0908</t>
  </si>
  <si>
    <t>オヤマホクオウ</t>
  </si>
  <si>
    <t>栃木農業高等学校</t>
  </si>
  <si>
    <t>328-0054</t>
  </si>
  <si>
    <t>栃木市平井町911</t>
  </si>
  <si>
    <t>0282-22-0326</t>
  </si>
  <si>
    <t>0282-22-0375</t>
  </si>
  <si>
    <t>トチギノウギョウ</t>
  </si>
  <si>
    <t>真岡北陵高等学校</t>
  </si>
  <si>
    <t>321-4415</t>
  </si>
  <si>
    <t>真岡市下籠谷396</t>
  </si>
  <si>
    <t>0285-82-3415</t>
  </si>
  <si>
    <t>0285-83-4634</t>
  </si>
  <si>
    <t>モオカホクリョウ</t>
  </si>
  <si>
    <t>那須拓陽高等学校</t>
  </si>
  <si>
    <t>329-2712</t>
  </si>
  <si>
    <t>那須塩原市下永田4丁目3番地52</t>
  </si>
  <si>
    <t>0287-36-1225</t>
  </si>
  <si>
    <t>0287-36-8027</t>
  </si>
  <si>
    <t>ナスタクヨウ</t>
  </si>
  <si>
    <t>矢板高等学校</t>
  </si>
  <si>
    <t>329-2155</t>
  </si>
  <si>
    <t>矢板市片俣618-2</t>
  </si>
  <si>
    <t>0287-43-1231</t>
  </si>
  <si>
    <t>0287-43-4533</t>
  </si>
  <si>
    <t>ヤイタ</t>
  </si>
  <si>
    <t>群馬県立</t>
  </si>
  <si>
    <t>勢多農林高等学校</t>
  </si>
  <si>
    <t>371-0017</t>
  </si>
  <si>
    <t>前橋市日吉町2-25-1</t>
  </si>
  <si>
    <t>027-231-2403</t>
  </si>
  <si>
    <t>027-233-1291</t>
  </si>
  <si>
    <t>セタノウリン</t>
  </si>
  <si>
    <t>伊勢崎興陽高等学校</t>
  </si>
  <si>
    <t>372-0045</t>
  </si>
  <si>
    <t>伊勢崎市上泉町212</t>
  </si>
  <si>
    <t>0270-25-3266</t>
  </si>
  <si>
    <t>0270-21-7694</t>
  </si>
  <si>
    <t>イセザキコウヨウ</t>
  </si>
  <si>
    <t>利根実業高等学校</t>
  </si>
  <si>
    <t>378-0014</t>
  </si>
  <si>
    <t>沼田市栄町165-2</t>
  </si>
  <si>
    <t>0278-23-1131</t>
  </si>
  <si>
    <t>0278-22-5136</t>
  </si>
  <si>
    <t>トネジツギョウ</t>
  </si>
  <si>
    <t>藤岡北高等学校</t>
  </si>
  <si>
    <t>375-0017</t>
  </si>
  <si>
    <t>藤岡市篠塚90</t>
  </si>
  <si>
    <t>0274-22-2308</t>
  </si>
  <si>
    <t>0274-22-6741</t>
  </si>
  <si>
    <t>フジオカキタ</t>
  </si>
  <si>
    <t>富岡実業高等学校</t>
  </si>
  <si>
    <t>370-2316</t>
  </si>
  <si>
    <t>富岡市富岡451</t>
  </si>
  <si>
    <t>0274-62-0690</t>
  </si>
  <si>
    <t>0274-62-3485</t>
  </si>
  <si>
    <t>トミオカジツギョウ</t>
  </si>
  <si>
    <t>安中総合学園高等学校</t>
  </si>
  <si>
    <t>379-0116</t>
  </si>
  <si>
    <t>安中市安中1-2-8</t>
  </si>
  <si>
    <t>027-381-0227</t>
  </si>
  <si>
    <t>027-382-7207</t>
  </si>
  <si>
    <t>アンナカソウゴウガクエン</t>
  </si>
  <si>
    <t>吾妻中央高等学校</t>
  </si>
  <si>
    <t>377-0424</t>
  </si>
  <si>
    <t>吾妻郡中之条町大字中之条町1303</t>
  </si>
  <si>
    <t>0279-75-3455</t>
  </si>
  <si>
    <t>0279-75-7168</t>
  </si>
  <si>
    <t>アガツマチュウオウ</t>
  </si>
  <si>
    <t>大泉高等学校</t>
  </si>
  <si>
    <t>370-0511</t>
  </si>
  <si>
    <t>邑楽郡大泉町北小泉2-16-1</t>
  </si>
  <si>
    <t>0276-62-3564</t>
  </si>
  <si>
    <t>0276-62-7318</t>
  </si>
  <si>
    <t>オオイズミ</t>
  </si>
  <si>
    <t>埼玉県立</t>
  </si>
  <si>
    <t>熊谷農業高等学校</t>
  </si>
  <si>
    <t>360-0812</t>
  </si>
  <si>
    <t>熊谷市大原3-3-1</t>
  </si>
  <si>
    <t>048-521-0051</t>
  </si>
  <si>
    <t>048-520-1060</t>
  </si>
  <si>
    <t>クマガヤノウギョウ</t>
  </si>
  <si>
    <t>杉戸農業高等学校</t>
  </si>
  <si>
    <t>345-0024</t>
  </si>
  <si>
    <t>北葛飾郡杉戸町堤根1684番地の1</t>
  </si>
  <si>
    <t>0480-32-0029</t>
  </si>
  <si>
    <t>0480-36-1012</t>
  </si>
  <si>
    <t>スギトノウギョウ</t>
  </si>
  <si>
    <t>川越総合高等学校</t>
  </si>
  <si>
    <t>350-0036</t>
  </si>
  <si>
    <t>川越市小仙波町5-14</t>
  </si>
  <si>
    <t>049-222-4148</t>
  </si>
  <si>
    <t>049-229-1050</t>
  </si>
  <si>
    <t>カワゴエソウゴウ</t>
  </si>
  <si>
    <t>秩父農工科学高等学校</t>
  </si>
  <si>
    <t>368-0005</t>
  </si>
  <si>
    <t>秩父市大野原2000</t>
  </si>
  <si>
    <t>0494-22-3017</t>
  </si>
  <si>
    <t>0494-21-1040</t>
  </si>
  <si>
    <t>チチブノウコウカガク</t>
  </si>
  <si>
    <t>いずみ高等学校</t>
  </si>
  <si>
    <t>338-0007</t>
  </si>
  <si>
    <t>さいたま市中央区円阿弥7-4-1</t>
  </si>
  <si>
    <t>048-852-6880</t>
  </si>
  <si>
    <t>048-840-1047</t>
  </si>
  <si>
    <t>イズミ</t>
  </si>
  <si>
    <t>児玉白楊高等学校</t>
  </si>
  <si>
    <t>367-0216</t>
  </si>
  <si>
    <t>本庄市児玉町金屋980</t>
  </si>
  <si>
    <t>0495-72-1566</t>
  </si>
  <si>
    <t>0495-73-1011</t>
  </si>
  <si>
    <t>コダマハクヨウ</t>
  </si>
  <si>
    <t>羽生実業高等学校</t>
  </si>
  <si>
    <t>348-8502</t>
  </si>
  <si>
    <t>羽生市大字羽生323</t>
  </si>
  <si>
    <t>048-561-0341</t>
  </si>
  <si>
    <t>048-560-1054</t>
  </si>
  <si>
    <t>ハニュウジツギョウ</t>
  </si>
  <si>
    <t>鳩ヶ谷高等学校</t>
  </si>
  <si>
    <t>334-0005</t>
  </si>
  <si>
    <t>川口市大字里225番地1</t>
  </si>
  <si>
    <t>048-286-0565</t>
  </si>
  <si>
    <t>048-280-1028</t>
  </si>
  <si>
    <t>ハトガヤ</t>
  </si>
  <si>
    <t>千葉県立</t>
  </si>
  <si>
    <t>流山高等学校</t>
  </si>
  <si>
    <t>270-0114</t>
  </si>
  <si>
    <t>流山市東初石2-98</t>
  </si>
  <si>
    <t>04-7153-3161</t>
  </si>
  <si>
    <t>04-7153-6894</t>
  </si>
  <si>
    <t>ナガレヤマ</t>
  </si>
  <si>
    <t>成田西陵高等学校</t>
  </si>
  <si>
    <t>286-0846</t>
  </si>
  <si>
    <t>成田市松崎20</t>
  </si>
  <si>
    <t>0476-26-8111</t>
  </si>
  <si>
    <t>0476-26-7093</t>
  </si>
  <si>
    <t>ナリタセイリョウ</t>
  </si>
  <si>
    <t>下総高等学校</t>
  </si>
  <si>
    <t>289-0116</t>
  </si>
  <si>
    <t>成田市名古屋247</t>
  </si>
  <si>
    <t>0476-96-1161</t>
  </si>
  <si>
    <t>0476-96-0409</t>
  </si>
  <si>
    <t>シモフサ</t>
  </si>
  <si>
    <t>多古高等学校</t>
  </si>
  <si>
    <t>289-2241</t>
  </si>
  <si>
    <t>香取郡多古町多古3236</t>
  </si>
  <si>
    <t>0479-76-2557</t>
  </si>
  <si>
    <t>0479-76-4217</t>
  </si>
  <si>
    <t>タコ</t>
  </si>
  <si>
    <t>旭農業高等学校</t>
  </si>
  <si>
    <t>289-2516</t>
  </si>
  <si>
    <t>旭市ロ-1</t>
  </si>
  <si>
    <t>0479-62-0129</t>
  </si>
  <si>
    <t>0479-62-4426</t>
  </si>
  <si>
    <t>アサヒノウギョウ</t>
  </si>
  <si>
    <t>大網高等学校</t>
  </si>
  <si>
    <t>299-3251</t>
  </si>
  <si>
    <t>大網白里市大網435-1</t>
  </si>
  <si>
    <t>0475-72-0003</t>
  </si>
  <si>
    <t>0475-73-2095</t>
  </si>
  <si>
    <t>オオアミ</t>
  </si>
  <si>
    <t>茂原樟陽高等学校</t>
  </si>
  <si>
    <t>297-0019</t>
  </si>
  <si>
    <t>茂原市上林283</t>
  </si>
  <si>
    <t>0475-22-3315</t>
  </si>
  <si>
    <t>0475-22-3999</t>
  </si>
  <si>
    <t>モバラショウヨウ</t>
  </si>
  <si>
    <t>大原高等学校</t>
  </si>
  <si>
    <t>298-0004</t>
  </si>
  <si>
    <t>いすみ市大原7985</t>
  </si>
  <si>
    <t>0470-62-1171</t>
  </si>
  <si>
    <t>0470-63-9772</t>
  </si>
  <si>
    <t>オオハラ</t>
  </si>
  <si>
    <t>安房拓心高等学校</t>
  </si>
  <si>
    <t>299-2795</t>
  </si>
  <si>
    <t>南房総市和田町海発1604</t>
  </si>
  <si>
    <t>0470-47-2551</t>
  </si>
  <si>
    <t>0470-47-4868</t>
  </si>
  <si>
    <t>アワタクシン</t>
  </si>
  <si>
    <t>君津高等学校</t>
    <rPh sb="0" eb="2">
      <t>キミツ</t>
    </rPh>
    <phoneticPr fontId="2"/>
  </si>
  <si>
    <t>299-1142</t>
  </si>
  <si>
    <t>君津市坂田454番地</t>
  </si>
  <si>
    <t>0439-52-4583</t>
  </si>
  <si>
    <t>0439-55-7819</t>
  </si>
  <si>
    <t>キミツ</t>
  </si>
  <si>
    <t>君津青葉高等学校</t>
  </si>
  <si>
    <t>292-0454</t>
  </si>
  <si>
    <t>君津市青柳48</t>
  </si>
  <si>
    <t>0439-27-2351</t>
  </si>
  <si>
    <t>0439-27-2146</t>
  </si>
  <si>
    <t>キミツアオバ</t>
  </si>
  <si>
    <t>市原高等学校</t>
  </si>
  <si>
    <t>290-0225</t>
  </si>
  <si>
    <t>市原市牛久655</t>
  </si>
  <si>
    <t>0436-92-1541</t>
  </si>
  <si>
    <t>0436-92-4748</t>
  </si>
  <si>
    <t>イチハラ</t>
  </si>
  <si>
    <t>薬園台高等学校</t>
  </si>
  <si>
    <t>274-0077</t>
  </si>
  <si>
    <t>船橋市薬円台5-34-1</t>
  </si>
  <si>
    <t>047-464-0011</t>
  </si>
  <si>
    <t>047-463-4039</t>
  </si>
  <si>
    <t>ヤクエンダイ</t>
  </si>
  <si>
    <t>清水高等学校</t>
  </si>
  <si>
    <t>278-0043</t>
  </si>
  <si>
    <t>野田市清水482</t>
  </si>
  <si>
    <t>04-7122-4581</t>
  </si>
  <si>
    <t>04-7123-8506</t>
  </si>
  <si>
    <t>シミズ</t>
  </si>
  <si>
    <t>東京都立</t>
  </si>
  <si>
    <t>園芸高等学校</t>
  </si>
  <si>
    <t>158-8566</t>
  </si>
  <si>
    <t>世田谷区深沢5-38-1</t>
  </si>
  <si>
    <t>03-3705-2154</t>
  </si>
  <si>
    <t>03-3705-1808</t>
  </si>
  <si>
    <t>エンゲイ</t>
  </si>
  <si>
    <t>農芸高等学校</t>
  </si>
  <si>
    <t>167-0035</t>
  </si>
  <si>
    <t>杉並区今川3-25-1</t>
  </si>
  <si>
    <t>03-3399-0191</t>
  </si>
  <si>
    <t>03-3399-3996</t>
  </si>
  <si>
    <t>ノウゲイ</t>
  </si>
  <si>
    <t>瑞穂農芸高等学校</t>
  </si>
  <si>
    <t>190-1211</t>
  </si>
  <si>
    <t>西多摩郡瑞穂町石畑2027</t>
  </si>
  <si>
    <t>042-557-0142</t>
  </si>
  <si>
    <t>042-556-2439</t>
  </si>
  <si>
    <t>ミズホノウゲイ</t>
  </si>
  <si>
    <t>農産高等学校</t>
  </si>
  <si>
    <t>124-0002</t>
  </si>
  <si>
    <t>葛飾区西亀有1-28-1</t>
  </si>
  <si>
    <t>03-3602-2865</t>
  </si>
  <si>
    <t>03-3602-8330</t>
  </si>
  <si>
    <t>ノウサン</t>
  </si>
  <si>
    <t>八丈高等学校</t>
  </si>
  <si>
    <t>100-1401</t>
  </si>
  <si>
    <t>八丈島八丈町大賀郷3020</t>
  </si>
  <si>
    <t>04996-2-1181</t>
  </si>
  <si>
    <t>04996-2-3738</t>
  </si>
  <si>
    <t>ハチジョウ</t>
  </si>
  <si>
    <t>183-0056</t>
  </si>
  <si>
    <t>府中市寿町1丁目10-2</t>
  </si>
  <si>
    <t>042-362-2211</t>
  </si>
  <si>
    <t>042-360-0642</t>
  </si>
  <si>
    <t>大島高等学校</t>
    <rPh sb="0" eb="2">
      <t>オオシマ</t>
    </rPh>
    <phoneticPr fontId="3"/>
  </si>
  <si>
    <t>100-0101</t>
  </si>
  <si>
    <t>大島町元町字八重の水127</t>
  </si>
  <si>
    <t>04992-2-1431</t>
  </si>
  <si>
    <t>04992-2-2461</t>
  </si>
  <si>
    <t>オオシマ</t>
  </si>
  <si>
    <t>三宅高等学校</t>
    <rPh sb="0" eb="2">
      <t>ミヤケ</t>
    </rPh>
    <phoneticPr fontId="3"/>
  </si>
  <si>
    <t>100-1211</t>
  </si>
  <si>
    <t>三宅島三宅村坪田4586</t>
  </si>
  <si>
    <t>04994-6-1136</t>
  </si>
  <si>
    <t>04994-6-0551</t>
  </si>
  <si>
    <t>ミヤケ</t>
  </si>
  <si>
    <t>神奈川県立</t>
    <rPh sb="0" eb="3">
      <t>カナガワ</t>
    </rPh>
    <phoneticPr fontId="3"/>
  </si>
  <si>
    <t>平塚農商高等学校</t>
    <rPh sb="4" eb="6">
      <t>コウトウ</t>
    </rPh>
    <phoneticPr fontId="2"/>
  </si>
  <si>
    <t>254-0064</t>
  </si>
  <si>
    <t>平塚市達上ヶ丘10-10</t>
  </si>
  <si>
    <t>0463-31-0944</t>
  </si>
  <si>
    <t>0463-34-9384</t>
  </si>
  <si>
    <t>ヒラツカノウギョウ</t>
  </si>
  <si>
    <t>中央農業高等学校</t>
  </si>
  <si>
    <t>243-0422</t>
  </si>
  <si>
    <t>海老名市中新田4-12-1</t>
  </si>
  <si>
    <t>046-231-5202</t>
  </si>
  <si>
    <t>046-231-1599</t>
  </si>
  <si>
    <t>チュウオウノウギョウ</t>
  </si>
  <si>
    <t>吉田島高等学校</t>
  </si>
  <si>
    <t>258-0021</t>
  </si>
  <si>
    <t>足柄上郡開成町吉田島281</t>
  </si>
  <si>
    <t>0465-82-0151</t>
  </si>
  <si>
    <t>0465-82-7684</t>
  </si>
  <si>
    <t>ヨシダジマ</t>
  </si>
  <si>
    <t>相原高等学校</t>
  </si>
  <si>
    <t>252-0132</t>
  </si>
  <si>
    <t>相模原市緑区橋本台4-2-1</t>
  </si>
  <si>
    <t xml:space="preserve">042-760-6131 </t>
  </si>
  <si>
    <t>042-760-6140</t>
  </si>
  <si>
    <t>アイハラ</t>
  </si>
  <si>
    <t>三浦初声高等学校</t>
  </si>
  <si>
    <t>238-0114</t>
  </si>
  <si>
    <t>三浦市初声町和田3023-1</t>
  </si>
  <si>
    <t>046-888-1036</t>
  </si>
  <si>
    <t>046-888-1493</t>
  </si>
  <si>
    <t>ミウラハッセ</t>
  </si>
  <si>
    <t>山梨県立</t>
    <rPh sb="0" eb="2">
      <t>ヤマナシ</t>
    </rPh>
    <phoneticPr fontId="3"/>
  </si>
  <si>
    <t>北杜高等学校</t>
  </si>
  <si>
    <t>408-0023</t>
  </si>
  <si>
    <t>北杜市長坂町渋沢1007-19</t>
  </si>
  <si>
    <t>0551-20-4025</t>
  </si>
  <si>
    <t>0551-32-3194</t>
  </si>
  <si>
    <t>ホクト</t>
  </si>
  <si>
    <t>農林高等学校</t>
  </si>
  <si>
    <t>400-0117</t>
  </si>
  <si>
    <t>甲斐市西八幡4533</t>
  </si>
  <si>
    <t>055-276-2611</t>
  </si>
  <si>
    <t>055-279-1413</t>
  </si>
  <si>
    <t>ノウリン</t>
  </si>
  <si>
    <t>笛吹高等学校</t>
  </si>
  <si>
    <t>406-0031</t>
  </si>
  <si>
    <t>笛吹市石和町市部3</t>
  </si>
  <si>
    <t>055-262-2135</t>
  </si>
  <si>
    <t>055-262-6381</t>
  </si>
  <si>
    <t>フエフキ</t>
  </si>
  <si>
    <t>静岡県立</t>
  </si>
  <si>
    <t>下田高等学校南伊豆分校</t>
  </si>
  <si>
    <t>415-0306</t>
  </si>
  <si>
    <t>賀茂郡南伊豆町石井58番地</t>
  </si>
  <si>
    <t>0558-62-0103</t>
  </si>
  <si>
    <t>0558-62-2799</t>
  </si>
  <si>
    <t>シモダ</t>
  </si>
  <si>
    <t>田方農業高等学校</t>
  </si>
  <si>
    <t>419-0124</t>
  </si>
  <si>
    <t>田方郡函南町塚本961</t>
  </si>
  <si>
    <t>055-978-2265</t>
  </si>
  <si>
    <t>055-978-2267</t>
  </si>
  <si>
    <t>タガタノウギョウ</t>
  </si>
  <si>
    <t>富岳館高等学校</t>
  </si>
  <si>
    <t>418-0073</t>
  </si>
  <si>
    <t>富士宮市弓沢町732番地</t>
  </si>
  <si>
    <t>0544-27-3205</t>
  </si>
  <si>
    <t>0544-26-8849</t>
  </si>
  <si>
    <t>フガクカン</t>
  </si>
  <si>
    <t>静岡農業高等学校</t>
  </si>
  <si>
    <t>420-0812</t>
  </si>
  <si>
    <t>静岡市葵区古庄3-1-1</t>
  </si>
  <si>
    <t>054-261-0111</t>
  </si>
  <si>
    <t>054-264-2226</t>
  </si>
  <si>
    <t>シズオカノウギョウ</t>
  </si>
  <si>
    <t>藤枝北高等学校</t>
  </si>
  <si>
    <t>426-0016</t>
  </si>
  <si>
    <t>藤枝市郡970</t>
  </si>
  <si>
    <t>054-641-2400</t>
  </si>
  <si>
    <t>054-641-2827</t>
  </si>
  <si>
    <t>フジエダキタ</t>
  </si>
  <si>
    <t>小笠高等学校</t>
  </si>
  <si>
    <t>439-0022</t>
  </si>
  <si>
    <t>菊川市東横地1222-3</t>
  </si>
  <si>
    <t>0537-35-3181</t>
  </si>
  <si>
    <t>0537-36-4690</t>
  </si>
  <si>
    <t>オガサ</t>
  </si>
  <si>
    <t>遠江総合高等学校</t>
  </si>
  <si>
    <t>437-0215</t>
  </si>
  <si>
    <t>周智郡森町森2085</t>
  </si>
  <si>
    <t>0538-85-6000</t>
  </si>
  <si>
    <t>0538-85-6111</t>
  </si>
  <si>
    <t>トウトウミソウゴウ</t>
  </si>
  <si>
    <t>天竜高等学校</t>
  </si>
  <si>
    <t>431-3314</t>
  </si>
  <si>
    <t>浜松市天竜区二俣町二俣601</t>
  </si>
  <si>
    <t>053-925-3139</t>
  </si>
  <si>
    <t>053-925-7422</t>
  </si>
  <si>
    <t>テンリュウ</t>
  </si>
  <si>
    <t>磐田農業高等学校</t>
  </si>
  <si>
    <t>438-8718</t>
  </si>
  <si>
    <t>磐田市中泉168番地</t>
  </si>
  <si>
    <t>0538-32-2161</t>
  </si>
  <si>
    <t>0538-32-6691</t>
  </si>
  <si>
    <t>イワタノウギョウ</t>
  </si>
  <si>
    <t>浜松大平台高等学校</t>
  </si>
  <si>
    <t>432-8686</t>
  </si>
  <si>
    <t>浜松市西区大平台4丁目25-1</t>
  </si>
  <si>
    <t>053-482-1011</t>
  </si>
  <si>
    <t>053-485-8111</t>
  </si>
  <si>
    <t>ハママツオオヒラダイ</t>
  </si>
  <si>
    <t>浜松湖北高等学校</t>
  </si>
  <si>
    <t>431-2213</t>
  </si>
  <si>
    <t>浜松市北区引佐町金指1428</t>
  </si>
  <si>
    <t>053-542-0016</t>
  </si>
  <si>
    <t>053-542-1466</t>
  </si>
  <si>
    <t>ハママツコホク</t>
  </si>
  <si>
    <t>新潟県立</t>
  </si>
  <si>
    <t>高田農業高等学校</t>
  </si>
  <si>
    <t>943-0836</t>
  </si>
  <si>
    <t>上越市東城町1-4-41</t>
  </si>
  <si>
    <t>025-524-2260</t>
  </si>
  <si>
    <t>025-526-5852</t>
  </si>
  <si>
    <t>タカダノウギョウ</t>
  </si>
  <si>
    <t>柏崎総合高等学校</t>
  </si>
  <si>
    <t>945-0826</t>
  </si>
  <si>
    <t>柏崎市元城町1-1</t>
  </si>
  <si>
    <t>0257-22-5288</t>
  </si>
  <si>
    <t>0257-24-2365</t>
  </si>
  <si>
    <t>カシワザキソウゴウ</t>
  </si>
  <si>
    <t>長岡農業高等学校</t>
  </si>
  <si>
    <t>940-1198</t>
  </si>
  <si>
    <t>長岡市曲新町3-13-1</t>
  </si>
  <si>
    <t>0258-37-2266</t>
  </si>
  <si>
    <t>0258-39-5535</t>
  </si>
  <si>
    <t>ナガオカノウギョウ</t>
  </si>
  <si>
    <t>十日町総合高等学校</t>
  </si>
  <si>
    <t>948-0055</t>
  </si>
  <si>
    <t>十日町市高山4-461</t>
  </si>
  <si>
    <t>025-752-3186</t>
  </si>
  <si>
    <t>025-757-9342</t>
  </si>
  <si>
    <t>トウカマチソウゴウ</t>
  </si>
  <si>
    <t>加茂農林高等学校</t>
  </si>
  <si>
    <t>959-1325</t>
  </si>
  <si>
    <t>加茂市神明町2-15-5</t>
  </si>
  <si>
    <t>0256-52-3115</t>
  </si>
  <si>
    <t>0256-53-2672</t>
  </si>
  <si>
    <t>カモノウリン</t>
  </si>
  <si>
    <t>巻総合高等学校</t>
  </si>
  <si>
    <t>953-0041</t>
  </si>
  <si>
    <t>新潟市西蒲区巻甲4295-1</t>
  </si>
  <si>
    <t>0256-72-3261</t>
  </si>
  <si>
    <t>0256-72-1751</t>
  </si>
  <si>
    <t>マキソウゴウ</t>
  </si>
  <si>
    <t>新発田農業高等学校</t>
  </si>
  <si>
    <t>957-8502</t>
  </si>
  <si>
    <t>新発田市大栄町6-4-23</t>
  </si>
  <si>
    <t>0254-22-2303</t>
  </si>
  <si>
    <t>0254-26-8526</t>
  </si>
  <si>
    <t>シバタノウギョウ</t>
  </si>
  <si>
    <t>村上桜ヶ丘高等学校</t>
  </si>
  <si>
    <t>958-0856</t>
  </si>
  <si>
    <t>村上市飯野桜ヶ丘10-25</t>
  </si>
  <si>
    <t>0254-52-5201</t>
  </si>
  <si>
    <t>0254-53-6810</t>
  </si>
  <si>
    <t>ムラカミサクラガオカ</t>
  </si>
  <si>
    <t>佐渡総合高等学校</t>
  </si>
  <si>
    <t>952-0202</t>
  </si>
  <si>
    <t>佐渡市栗野江377-1</t>
  </si>
  <si>
    <t>0259-66-3158</t>
  </si>
  <si>
    <t>0259-66-4020</t>
  </si>
  <si>
    <t>サドソウゴウ</t>
  </si>
  <si>
    <t>下高井農林高等学校</t>
  </si>
  <si>
    <t>389-2301</t>
  </si>
  <si>
    <t>下高井郡木島平村穂高2975</t>
  </si>
  <si>
    <t>0269-82-3115</t>
  </si>
  <si>
    <t>0269-82-1813</t>
  </si>
  <si>
    <t>シモタカイノウリン</t>
  </si>
  <si>
    <t>須坂創成高等学校</t>
  </si>
  <si>
    <t>382-0097</t>
  </si>
  <si>
    <t>須坂市須坂1616</t>
  </si>
  <si>
    <t>026-245-0103</t>
  </si>
  <si>
    <t>026-251-2350</t>
  </si>
  <si>
    <t>スザカソウセイ</t>
  </si>
  <si>
    <t>更級農業高等学校</t>
  </si>
  <si>
    <t>388-8007</t>
  </si>
  <si>
    <t>長野市篠ﾉ井布施高田200</t>
  </si>
  <si>
    <t>026-292-0037</t>
  </si>
  <si>
    <t>026-292-9998</t>
  </si>
  <si>
    <t>サラシナノウギョウ</t>
  </si>
  <si>
    <t>丸子修学館高等学校</t>
  </si>
  <si>
    <t>386-0405</t>
  </si>
  <si>
    <t>上田市中丸子810-2</t>
  </si>
  <si>
    <t>0268-42-2827</t>
  </si>
  <si>
    <t>0268-41-1050</t>
  </si>
  <si>
    <t>マルコシュウガクカン</t>
  </si>
  <si>
    <t>佐久平総合技術高等学校</t>
  </si>
  <si>
    <t>385-0022</t>
  </si>
  <si>
    <t>佐久市岩村田991</t>
  </si>
  <si>
    <t>0267-67-4010</t>
  </si>
  <si>
    <t>0267-66-1452</t>
  </si>
  <si>
    <t>サクダイラソウゴウギジュツ</t>
  </si>
  <si>
    <t>富士見高等学校</t>
  </si>
  <si>
    <t>399-0211</t>
  </si>
  <si>
    <t>諏訪郡富士見町富士見3330</t>
  </si>
  <si>
    <t>0266-62-2282</t>
  </si>
  <si>
    <t>0266-61-1001</t>
  </si>
  <si>
    <t>フジミ</t>
  </si>
  <si>
    <t>上伊那農業高等学校</t>
  </si>
  <si>
    <t>399-4594</t>
  </si>
  <si>
    <t>上伊那郡南箕輪村9110</t>
  </si>
  <si>
    <t>0265-72-5281</t>
  </si>
  <si>
    <t>0265-76-8942</t>
  </si>
  <si>
    <t>カミイナノウギョウ</t>
  </si>
  <si>
    <t>下伊那農業高等学校</t>
  </si>
  <si>
    <t>395-0804</t>
  </si>
  <si>
    <t>飯田市鼎名古熊2366-4</t>
  </si>
  <si>
    <t>0265-22-5550</t>
  </si>
  <si>
    <t>0265-53-0339</t>
  </si>
  <si>
    <t>シモイナノウギョウ</t>
  </si>
  <si>
    <t>木曽青峰高等学校</t>
  </si>
  <si>
    <t>397-8571</t>
  </si>
  <si>
    <t>木曽郡木曽町福島1827-2</t>
  </si>
  <si>
    <t>0264-22-2119</t>
  </si>
  <si>
    <t>0264-21-1056</t>
  </si>
  <si>
    <t>キソセイホウ</t>
  </si>
  <si>
    <t>塩尻志学館高等学校</t>
  </si>
  <si>
    <t>399-0703</t>
  </si>
  <si>
    <t>塩尻市広丘高出4-4</t>
  </si>
  <si>
    <t>0263-52-0015</t>
  </si>
  <si>
    <t>0263-51-1310</t>
  </si>
  <si>
    <t>シオジリシガクカン</t>
  </si>
  <si>
    <t>南安曇農業高等学校</t>
  </si>
  <si>
    <t>399-8205</t>
  </si>
  <si>
    <t>安曇野市豊科4537</t>
  </si>
  <si>
    <t>0263-72-2139</t>
  </si>
  <si>
    <t>0263-71-1150</t>
  </si>
  <si>
    <t>ミナミアズミノウギョウ</t>
  </si>
  <si>
    <t>富山県立</t>
    <rPh sb="0" eb="2">
      <t>トヤマ</t>
    </rPh>
    <rPh sb="2" eb="4">
      <t>ケンリツ</t>
    </rPh>
    <phoneticPr fontId="3"/>
  </si>
  <si>
    <t>入善高等学校</t>
  </si>
  <si>
    <t>939-0626</t>
  </si>
  <si>
    <t>下新川郡入善町入膳3963</t>
  </si>
  <si>
    <t>0765-72-1145</t>
  </si>
  <si>
    <t>0765-72-2398</t>
  </si>
  <si>
    <t>ニュウゼン</t>
  </si>
  <si>
    <t>930-1281</t>
  </si>
  <si>
    <t>富山市東福沢2</t>
  </si>
  <si>
    <t>076-483-1911</t>
  </si>
  <si>
    <t>076-483-3362</t>
  </si>
  <si>
    <t>小矢部園芸高等学校</t>
  </si>
  <si>
    <t>932-0805</t>
  </si>
  <si>
    <t>小矢部市西中210</t>
  </si>
  <si>
    <t>0766-67-1802</t>
  </si>
  <si>
    <t>0766-67-1509</t>
  </si>
  <si>
    <t>オヤベエンゲイ</t>
  </si>
  <si>
    <t>南砺福野高等学校</t>
  </si>
  <si>
    <t>939-1521</t>
  </si>
  <si>
    <t>南砺市苗島443</t>
  </si>
  <si>
    <t>0763-22-2014</t>
  </si>
  <si>
    <t>0763-22-3194</t>
  </si>
  <si>
    <t>ナントフクノ</t>
  </si>
  <si>
    <t>氷見高等学校</t>
  </si>
  <si>
    <t>935-8535</t>
  </si>
  <si>
    <t>氷見市幸町17番1号</t>
  </si>
  <si>
    <t>0766-74-0335</t>
  </si>
  <si>
    <t>0766-74-8136</t>
  </si>
  <si>
    <t>ヒミ</t>
  </si>
  <si>
    <t>石川県立</t>
  </si>
  <si>
    <t>翠星高等学校</t>
  </si>
  <si>
    <t>924-8544</t>
  </si>
  <si>
    <t>白山市三浦町500-1</t>
  </si>
  <si>
    <t>076-275-1144</t>
  </si>
  <si>
    <t>076-274-0732</t>
  </si>
  <si>
    <t>スイセイ</t>
  </si>
  <si>
    <t>津幡高等学校</t>
  </si>
  <si>
    <t>929-0325</t>
  </si>
  <si>
    <t>河北郡津幡町字加賀爪ヲ45番地</t>
  </si>
  <si>
    <t>076-289-4111</t>
  </si>
  <si>
    <t>076-288-4168</t>
  </si>
  <si>
    <t>ツバタ</t>
  </si>
  <si>
    <t>七尾東雲高等学校</t>
  </si>
  <si>
    <t>926-8555</t>
  </si>
  <si>
    <t>七尾市下町戊部12-1</t>
  </si>
  <si>
    <t>0767-57-1411</t>
  </si>
  <si>
    <t>0767-57-2945</t>
  </si>
  <si>
    <t>ナナオシノノメ</t>
  </si>
  <si>
    <t>石川県立</t>
    <rPh sb="0" eb="4">
      <t>イシカワケンリツ</t>
    </rPh>
    <phoneticPr fontId="3"/>
  </si>
  <si>
    <t>能登高等学校</t>
  </si>
  <si>
    <t>927-0433</t>
  </si>
  <si>
    <t>鳳珠郡能登町字宇出津マ字106番地7</t>
  </si>
  <si>
    <t>0768-62-0544</t>
  </si>
  <si>
    <t>0768-62-2935</t>
  </si>
  <si>
    <t>ノト</t>
  </si>
  <si>
    <t>福井県立</t>
  </si>
  <si>
    <t>若狭東高等学校</t>
  </si>
  <si>
    <t>917-0293</t>
  </si>
  <si>
    <t>小浜市金屋48-2</t>
  </si>
  <si>
    <t>0770-56-0400</t>
  </si>
  <si>
    <t>0770-56-3763</t>
  </si>
  <si>
    <t>ワカサヒガシ</t>
  </si>
  <si>
    <t>福井農林高等学校</t>
  </si>
  <si>
    <t>910-0832</t>
  </si>
  <si>
    <t>福井市新保町49-1</t>
  </si>
  <si>
    <t>0776-54-5187</t>
  </si>
  <si>
    <t>0776-54-5188</t>
  </si>
  <si>
    <t>フクイノウリン</t>
  </si>
  <si>
    <t>坂井高等学校</t>
  </si>
  <si>
    <t>919-0512</t>
  </si>
  <si>
    <t>坂井市坂井町宮領57-5</t>
  </si>
  <si>
    <t>0776-66-0268</t>
  </si>
  <si>
    <t>0776-66-2669</t>
  </si>
  <si>
    <t>サカイ</t>
  </si>
  <si>
    <t>愛知県立</t>
  </si>
  <si>
    <t>渥美農業高等学校</t>
  </si>
  <si>
    <t>441-3427</t>
  </si>
  <si>
    <t>田原市加治町奥恩中1-1</t>
  </si>
  <si>
    <t>0531-22-0406</t>
  </si>
  <si>
    <t>0531-22-6462</t>
  </si>
  <si>
    <t>アツミノウギョウ</t>
  </si>
  <si>
    <t>安城農林高等学校</t>
  </si>
  <si>
    <t>446-0066</t>
  </si>
  <si>
    <t>安城市池浦町茶筅木1</t>
  </si>
  <si>
    <t>0566-76-6144</t>
  </si>
  <si>
    <t>0566-74-0443</t>
  </si>
  <si>
    <t>アンジョウノウリン</t>
  </si>
  <si>
    <t>稲沢高等学校</t>
  </si>
  <si>
    <t>492-8264</t>
  </si>
  <si>
    <t>稲沢市平野町加世11番地</t>
  </si>
  <si>
    <t>0587-32-3168</t>
  </si>
  <si>
    <t>0587-24-1997</t>
  </si>
  <si>
    <t>イナザワ</t>
  </si>
  <si>
    <t>猿投農林高等学校</t>
  </si>
  <si>
    <t>470-0372</t>
  </si>
  <si>
    <t>豊田市井上町12-179</t>
  </si>
  <si>
    <t>0565-45-0621</t>
  </si>
  <si>
    <t>0565-46-1985</t>
  </si>
  <si>
    <t>サナゲノウリン</t>
  </si>
  <si>
    <t>佐屋高等学校</t>
  </si>
  <si>
    <t>496-0914</t>
  </si>
  <si>
    <t>愛西市東條町高田39</t>
  </si>
  <si>
    <t>0567-31-0579</t>
  </si>
  <si>
    <t>0567-32-3080</t>
  </si>
  <si>
    <t>サヤ</t>
  </si>
  <si>
    <t>新城有教館高等学校</t>
  </si>
  <si>
    <t>441-1328</t>
  </si>
  <si>
    <t>新城市字桜渕･中野合併地</t>
  </si>
  <si>
    <t>0536-22-1176</t>
  </si>
  <si>
    <t>0536-23-3877</t>
  </si>
  <si>
    <t>シンシロユウキョウカン</t>
  </si>
  <si>
    <t>田口高等学校</t>
  </si>
  <si>
    <t>441-2302</t>
  </si>
  <si>
    <t>北設楽郡設楽町大字清崎字林の後5-2</t>
  </si>
  <si>
    <t>0536-62-0575</t>
  </si>
  <si>
    <t>0536-62-1534</t>
  </si>
  <si>
    <t>タグチ</t>
  </si>
  <si>
    <t>新城有教館高等学校作手校舎</t>
    <rPh sb="2" eb="5">
      <t>ユウキョウカン</t>
    </rPh>
    <phoneticPr fontId="2"/>
  </si>
  <si>
    <t>441-1423</t>
  </si>
  <si>
    <t>新城市作手高里字木戸口1番2</t>
  </si>
  <si>
    <t>0536-37-2119</t>
  </si>
  <si>
    <t>0536-37-2075</t>
  </si>
  <si>
    <t>シンシロヒガシ</t>
  </si>
  <si>
    <t>鶴城丘高等学校</t>
  </si>
  <si>
    <t xml:space="preserve">445-0847
</t>
  </si>
  <si>
    <t>西尾市亀沢町300</t>
  </si>
  <si>
    <t>0563-57-5165</t>
  </si>
  <si>
    <t>0563-54-6962</t>
  </si>
  <si>
    <t>カクジョウガオカ</t>
  </si>
  <si>
    <t>半田農業高等学校</t>
  </si>
  <si>
    <t>475-0916</t>
  </si>
  <si>
    <t>半田市柊町1-1</t>
  </si>
  <si>
    <t>0569-21-0247</t>
  </si>
  <si>
    <t>0569-24-7429</t>
  </si>
  <si>
    <t>ハンダノウギョウ</t>
  </si>
  <si>
    <t>岐阜県立</t>
    <rPh sb="0" eb="2">
      <t>ギフ</t>
    </rPh>
    <phoneticPr fontId="3"/>
  </si>
  <si>
    <t>岐阜農林高等学校</t>
  </si>
  <si>
    <t>501-0431</t>
  </si>
  <si>
    <t>本巣郡北方町北方150</t>
  </si>
  <si>
    <t>058-324-1145</t>
  </si>
  <si>
    <t>058-323-1650</t>
  </si>
  <si>
    <t>ギフノウリン</t>
  </si>
  <si>
    <t>大垣養老高等学校</t>
  </si>
  <si>
    <t>503-1305</t>
  </si>
  <si>
    <t>養老郡養老町祖父江向野1418-4</t>
  </si>
  <si>
    <t>0584-32-3161</t>
  </si>
  <si>
    <t>0584-32-2915</t>
  </si>
  <si>
    <t>オオガキヨウロウ</t>
  </si>
  <si>
    <t>505-0027</t>
  </si>
  <si>
    <t>美濃加茂市本郷町3-3-13</t>
  </si>
  <si>
    <t>0574-26-1238</t>
  </si>
  <si>
    <t>0574-28-2366</t>
  </si>
  <si>
    <t>飛騨高山高等学校</t>
  </si>
  <si>
    <t>506-0058</t>
  </si>
  <si>
    <t>高山市山田町711</t>
  </si>
  <si>
    <t>0577-33-1060</t>
  </si>
  <si>
    <t>0577-32-8994</t>
  </si>
  <si>
    <t>ヒダタカヤマ</t>
  </si>
  <si>
    <t>恵那農業高等学校</t>
  </si>
  <si>
    <t>509-7201</t>
  </si>
  <si>
    <t>恵那市大井町2625-17</t>
  </si>
  <si>
    <t>0573-26-1251</t>
  </si>
  <si>
    <t>0573-26-1252</t>
  </si>
  <si>
    <t>エナノウギョウ</t>
  </si>
  <si>
    <t>郡上高等学校</t>
  </si>
  <si>
    <t>501-4221</t>
  </si>
  <si>
    <t>郡上市八幡町小野970</t>
  </si>
  <si>
    <t>0575-65-3178</t>
  </si>
  <si>
    <t>0575-65-2078</t>
  </si>
  <si>
    <t>グジョウ</t>
  </si>
  <si>
    <t>中津川市立</t>
    <rPh sb="0" eb="3">
      <t>ナカツガワ</t>
    </rPh>
    <rPh sb="3" eb="5">
      <t>シリツ</t>
    </rPh>
    <phoneticPr fontId="3"/>
  </si>
  <si>
    <t>阿木高等学校</t>
  </si>
  <si>
    <t>509-7321</t>
  </si>
  <si>
    <t>中津川市阿木119</t>
  </si>
  <si>
    <t>0573-63-2243</t>
  </si>
  <si>
    <t>0573-63-2002</t>
  </si>
  <si>
    <t>アギ</t>
  </si>
  <si>
    <t>三重県立</t>
    <rPh sb="0" eb="2">
      <t>ミエ</t>
    </rPh>
    <phoneticPr fontId="3"/>
  </si>
  <si>
    <t>四日市農芸高等学校</t>
  </si>
  <si>
    <t>510-0874</t>
  </si>
  <si>
    <t>四日市市河原田町2847</t>
  </si>
  <si>
    <t>059-345-5021</t>
  </si>
  <si>
    <t>059-345-6996</t>
  </si>
  <si>
    <t>ヨッカイチノウゲイ</t>
  </si>
  <si>
    <t>久居農林高等学校</t>
  </si>
  <si>
    <t>514-1136</t>
  </si>
  <si>
    <t>津市久居東鷹跡町105</t>
  </si>
  <si>
    <t>059-255-2013</t>
  </si>
  <si>
    <t>059-256-7174</t>
  </si>
  <si>
    <t>ヒサイノウリン</t>
  </si>
  <si>
    <t>明野高等学校</t>
  </si>
  <si>
    <t>519-0501</t>
  </si>
  <si>
    <t>伊勢市小俣町明野1481</t>
  </si>
  <si>
    <t>0596-37-4125</t>
  </si>
  <si>
    <t>0596-37-4127</t>
  </si>
  <si>
    <t>アケノ</t>
  </si>
  <si>
    <t>相可高等学校</t>
  </si>
  <si>
    <t>519-2181</t>
  </si>
  <si>
    <t>多気郡多気町相可50</t>
  </si>
  <si>
    <t>0598-38-2811</t>
  </si>
  <si>
    <t>0598-38-3994</t>
  </si>
  <si>
    <t>オウカ</t>
  </si>
  <si>
    <t>愛農学園農業高等学校</t>
  </si>
  <si>
    <t>518-0221</t>
  </si>
  <si>
    <t>伊賀市別府690</t>
  </si>
  <si>
    <t>0595-52-0327</t>
  </si>
  <si>
    <t>0595-52-1428</t>
  </si>
  <si>
    <t>アイノウガクエンノウギョウ</t>
  </si>
  <si>
    <t>伊賀白鳳高等学校</t>
  </si>
  <si>
    <t>518-0837</t>
  </si>
  <si>
    <t>伊賀市緑ヶ丘西町2270-1</t>
  </si>
  <si>
    <t>0595-21-2110</t>
  </si>
  <si>
    <t>0595-21-2107</t>
  </si>
  <si>
    <t>イガハクホウ</t>
  </si>
  <si>
    <t>滋賀県立</t>
    <rPh sb="0" eb="3">
      <t>シガケン</t>
    </rPh>
    <phoneticPr fontId="2"/>
  </si>
  <si>
    <t>長浜農業高等学校</t>
  </si>
  <si>
    <t>526-0824</t>
  </si>
  <si>
    <t>長浜市名越町600</t>
  </si>
  <si>
    <t>0749-62-0876</t>
  </si>
  <si>
    <t>0749-65-1343</t>
  </si>
  <si>
    <t>ナガハマノウギョウ</t>
  </si>
  <si>
    <t>甲南高等学校</t>
  </si>
  <si>
    <t>520-3301</t>
  </si>
  <si>
    <t>甲賀市甲南町寺庄427</t>
  </si>
  <si>
    <t>0748-86-4145</t>
  </si>
  <si>
    <t>0748-86-4983</t>
  </si>
  <si>
    <t>コウナン</t>
  </si>
  <si>
    <t>八日市南高等学校</t>
  </si>
  <si>
    <t>527-0032</t>
  </si>
  <si>
    <t>東近江市春日町1-15</t>
  </si>
  <si>
    <t>0748-22-1513</t>
  </si>
  <si>
    <t>0748-23-2151</t>
  </si>
  <si>
    <t>ヨウカイチミナミ</t>
  </si>
  <si>
    <t>湖南農業高等学校</t>
  </si>
  <si>
    <t>525-0036</t>
  </si>
  <si>
    <t>草津市草津町1839</t>
  </si>
  <si>
    <t>077-564-5255</t>
  </si>
  <si>
    <t>077-562-1186</t>
  </si>
  <si>
    <t>コナンノウギョウ</t>
  </si>
  <si>
    <t>京都府立</t>
  </si>
  <si>
    <t>木津高等学校</t>
  </si>
  <si>
    <t>619-0214</t>
  </si>
  <si>
    <t>木津川市木津内田山34</t>
  </si>
  <si>
    <t>0774-72-0031</t>
  </si>
  <si>
    <t>0774-72-0032</t>
  </si>
  <si>
    <t>キヅ</t>
  </si>
  <si>
    <t>桂高等学校</t>
  </si>
  <si>
    <t>615-8102</t>
  </si>
  <si>
    <t>京都市西京区川島松ノ木本町27</t>
  </si>
  <si>
    <t>075-391-2151</t>
  </si>
  <si>
    <t>075-391-2153</t>
  </si>
  <si>
    <t>カツラ</t>
  </si>
  <si>
    <t>北桑田高等学校</t>
  </si>
  <si>
    <t>601-0534</t>
  </si>
  <si>
    <t>京都市右京区京北下弓削町沢ノ奥15</t>
  </si>
  <si>
    <t>075-854-0022</t>
  </si>
  <si>
    <t>075-854-0310</t>
  </si>
  <si>
    <t>キタクワダ</t>
  </si>
  <si>
    <t>北桑田高等学校美山分校</t>
  </si>
  <si>
    <t xml:space="preserve">601-0721 </t>
  </si>
  <si>
    <t>南丹市美山町上平屋梁ヶ瀬9番地2</t>
  </si>
  <si>
    <t>0771-75-1129</t>
  </si>
  <si>
    <t>622-0059</t>
  </si>
  <si>
    <t>南丹市園部町南大谷</t>
  </si>
  <si>
    <t>0771-65-0013</t>
  </si>
  <si>
    <t xml:space="preserve">0771-65-0006 </t>
  </si>
  <si>
    <t>須知高等学校</t>
  </si>
  <si>
    <t>622-0231</t>
  </si>
  <si>
    <t>船井郡京丹波町豊田下川原166-1</t>
  </si>
  <si>
    <t>0771-82-1171</t>
  </si>
  <si>
    <t>0771-82-0017</t>
  </si>
  <si>
    <t>シュウチ</t>
  </si>
  <si>
    <t>綾部高等学校東分校</t>
    <rPh sb="4" eb="6">
      <t>ガッコウ</t>
    </rPh>
    <rPh sb="6" eb="7">
      <t>ヒガシ</t>
    </rPh>
    <rPh sb="7" eb="9">
      <t>ブンコウ</t>
    </rPh>
    <phoneticPr fontId="2"/>
  </si>
  <si>
    <t>623-0012</t>
  </si>
  <si>
    <t>綾部市川糸町堀ﾉ内18番地</t>
  </si>
  <si>
    <t>0773-42-0453</t>
  </si>
  <si>
    <t>0773-42-0488</t>
  </si>
  <si>
    <t>アヤベ</t>
  </si>
  <si>
    <t>福知山高等学校三和分校</t>
  </si>
  <si>
    <t>620-1442</t>
  </si>
  <si>
    <t>福知山市三和町千束小字橋ノ谷35-1</t>
  </si>
  <si>
    <t>0773-58-2049</t>
  </si>
  <si>
    <t>フクチヤマ</t>
  </si>
  <si>
    <t>清新高等学校</t>
    <rPh sb="0" eb="1">
      <t>キヨ</t>
    </rPh>
    <rPh sb="1" eb="2">
      <t>アタラ</t>
    </rPh>
    <rPh sb="2" eb="6">
      <t>コウトウガッコウ</t>
    </rPh>
    <phoneticPr fontId="2"/>
  </si>
  <si>
    <t>627-0142</t>
  </si>
  <si>
    <t>京丹後市弥栄町黒部380番地</t>
  </si>
  <si>
    <t xml:space="preserve">0772-65-3850 </t>
  </si>
  <si>
    <t>0772-65-3850</t>
  </si>
  <si>
    <t>ミネヤマ</t>
  </si>
  <si>
    <t>丹後緑風高等学校久美浜学舎</t>
    <rPh sb="0" eb="8">
      <t>タンゴリョクフウコウトウガッコウ</t>
    </rPh>
    <rPh sb="8" eb="13">
      <t>クミハマガクシャ</t>
    </rPh>
    <phoneticPr fontId="2"/>
  </si>
  <si>
    <t>629-3444</t>
  </si>
  <si>
    <t>京丹後市久美浜町橋爪65番地</t>
  </si>
  <si>
    <t>0772-82-0069</t>
  </si>
  <si>
    <t>0772-82-0690</t>
  </si>
  <si>
    <t>クミハマ・タンゴリョクフウ</t>
    <phoneticPr fontId="2"/>
  </si>
  <si>
    <t>大阪府立</t>
    <rPh sb="0" eb="3">
      <t>オオサカフ</t>
    </rPh>
    <phoneticPr fontId="3"/>
  </si>
  <si>
    <t>豊中高等学校能勢分校</t>
    <rPh sb="0" eb="6">
      <t>トヨナカコウトウガッコウ</t>
    </rPh>
    <rPh sb="8" eb="10">
      <t>ブンコウ</t>
    </rPh>
    <phoneticPr fontId="2"/>
  </si>
  <si>
    <t>563-0112</t>
  </si>
  <si>
    <t>豊能郡能勢町上田尻580</t>
  </si>
  <si>
    <t>072-737-0666</t>
  </si>
  <si>
    <t>072-737-1046</t>
  </si>
  <si>
    <t>トヨナカ</t>
  </si>
  <si>
    <t>563-0037</t>
  </si>
  <si>
    <t>池田市八王寺2-5-1</t>
  </si>
  <si>
    <t>072-761-8830</t>
  </si>
  <si>
    <t>072-761-9295</t>
  </si>
  <si>
    <t>587-0051</t>
  </si>
  <si>
    <t>堺市美原区北余部595-1</t>
  </si>
  <si>
    <t>072-361-0581</t>
  </si>
  <si>
    <t>072-361-0684</t>
  </si>
  <si>
    <t>枚岡樟風高等学校</t>
  </si>
  <si>
    <t>579-8036</t>
  </si>
  <si>
    <t>東大阪市鷹殿町18-1</t>
  </si>
  <si>
    <t>072-982-5437</t>
  </si>
  <si>
    <t>072-982-5411</t>
  </si>
  <si>
    <t>ヒラオカショウフウ</t>
  </si>
  <si>
    <t>兵庫県立</t>
  </si>
  <si>
    <t>有馬高等学校</t>
  </si>
  <si>
    <t>669-1531</t>
  </si>
  <si>
    <t>三田市天神2-1-50</t>
  </si>
  <si>
    <t>079-563-2881</t>
  </si>
  <si>
    <t>079-563-2882</t>
  </si>
  <si>
    <t>アリマ</t>
  </si>
  <si>
    <t>淡路高等学校</t>
  </si>
  <si>
    <t>656-1711</t>
  </si>
  <si>
    <t>淡路市富島171-2</t>
  </si>
  <si>
    <t>0799-82-1137</t>
  </si>
  <si>
    <t>0799-82-0275</t>
  </si>
  <si>
    <t>アワジ</t>
  </si>
  <si>
    <t>上郡高等学校</t>
  </si>
  <si>
    <t>678-1233</t>
  </si>
  <si>
    <t>赤穂郡上郡町大持207-1</t>
  </si>
  <si>
    <t>0791-52-0069</t>
  </si>
  <si>
    <t>0791-52-0071</t>
  </si>
  <si>
    <t>カミゴオリ</t>
  </si>
  <si>
    <t>篠山産業高等学校</t>
  </si>
  <si>
    <t>669-2341</t>
  </si>
  <si>
    <t>丹波篠山市郡家403-1</t>
  </si>
  <si>
    <t>079-552-1194</t>
  </si>
  <si>
    <t>079-552-1196</t>
  </si>
  <si>
    <t>ササヤマサンギョウ</t>
  </si>
  <si>
    <t>篠山東雲高等学校</t>
  </si>
  <si>
    <t>669-2513</t>
  </si>
  <si>
    <t>丹波篠山市福住1260</t>
  </si>
  <si>
    <t>079-557-0039</t>
  </si>
  <si>
    <t>079-557-1888</t>
  </si>
  <si>
    <t>ササヤマシノノメ</t>
  </si>
  <si>
    <t>佐用高等学校</t>
  </si>
  <si>
    <t>679-5381</t>
  </si>
  <si>
    <t>佐用郡佐用町佐用260</t>
  </si>
  <si>
    <t>0790-82-2434</t>
  </si>
  <si>
    <t>0790-82-2719</t>
  </si>
  <si>
    <t>サヨウ</t>
  </si>
  <si>
    <t>但馬農業高等学校</t>
  </si>
  <si>
    <t>667-0043</t>
  </si>
  <si>
    <t>養父市八鹿町高柳300-1</t>
  </si>
  <si>
    <t>079-662-6107</t>
  </si>
  <si>
    <t>079-662-6108</t>
  </si>
  <si>
    <t>タジマノウギョウ</t>
  </si>
  <si>
    <t>675-0101</t>
  </si>
  <si>
    <t>加古川市平岡町新在家902-4</t>
  </si>
  <si>
    <t>079-424-3341</t>
  </si>
  <si>
    <t>079-424-2995</t>
  </si>
  <si>
    <t>播磨農業高等学校</t>
  </si>
  <si>
    <t>675-2321</t>
  </si>
  <si>
    <t>加西市北条町東高室1236-1</t>
  </si>
  <si>
    <t>0790-42-1050</t>
  </si>
  <si>
    <t>0790-42-1052</t>
  </si>
  <si>
    <t>ハリマノウギョウ</t>
  </si>
  <si>
    <t>氷上高等学校</t>
  </si>
  <si>
    <t>669-4141</t>
  </si>
  <si>
    <t>丹波市春日町黒井77</t>
  </si>
  <si>
    <t>0795-74-0104</t>
  </si>
  <si>
    <t>0795-74-0146</t>
  </si>
  <si>
    <t>ヒカミ</t>
  </si>
  <si>
    <t>山崎高等学校</t>
  </si>
  <si>
    <t>671-2570</t>
  </si>
  <si>
    <t>宍栗市山崎町加生340</t>
  </si>
  <si>
    <t>0790-62-1730</t>
  </si>
  <si>
    <t>0790-62-5849</t>
  </si>
  <si>
    <t>ヤマサキ</t>
  </si>
  <si>
    <t>奈良県立</t>
    <rPh sb="0" eb="2">
      <t>ナラ</t>
    </rPh>
    <phoneticPr fontId="3"/>
  </si>
  <si>
    <t>磯城野高等学校</t>
  </si>
  <si>
    <t>636-0300</t>
  </si>
  <si>
    <t>磯城郡田原本町258</t>
  </si>
  <si>
    <t>0744-32-2281</t>
  </si>
  <si>
    <t>0744-32-7265</t>
  </si>
  <si>
    <t>シキノ</t>
  </si>
  <si>
    <t>山辺高等学校山添分校</t>
  </si>
  <si>
    <t>630-2344</t>
  </si>
  <si>
    <t>山辺郡山添村大西45-1</t>
  </si>
  <si>
    <t>0743-85-0214</t>
  </si>
  <si>
    <t>0743-85-0231</t>
  </si>
  <si>
    <t>ヤマベ</t>
  </si>
  <si>
    <t>吉野高等学校</t>
  </si>
  <si>
    <t>639-3113</t>
  </si>
  <si>
    <t>吉野郡吉野町飯貝680</t>
  </si>
  <si>
    <t>0746-32-5151</t>
  </si>
  <si>
    <t>0746-32-5025</t>
  </si>
  <si>
    <t>ヨシノ</t>
  </si>
  <si>
    <t>山辺高等学校</t>
  </si>
  <si>
    <t>632-0246</t>
  </si>
  <si>
    <t>奈良市都祁友田町937</t>
  </si>
  <si>
    <t>0743-82-0222</t>
  </si>
  <si>
    <t>0743-82-0779</t>
  </si>
  <si>
    <t>御所実業高等学校</t>
  </si>
  <si>
    <t>639-2247</t>
  </si>
  <si>
    <t>御所市玉手300</t>
  </si>
  <si>
    <t>0745-62-2085</t>
  </si>
  <si>
    <t>0745-62-6652</t>
  </si>
  <si>
    <t>ゴセジツギョウ</t>
  </si>
  <si>
    <t>五條市立</t>
    <rPh sb="0" eb="4">
      <t>ゴジョウシリツ</t>
    </rPh>
    <phoneticPr fontId="3"/>
  </si>
  <si>
    <t>西吉野農業高等学校</t>
  </si>
  <si>
    <t>637-0111</t>
  </si>
  <si>
    <t>五條市西吉野町江出174番地の1</t>
  </si>
  <si>
    <t>0747-32-0009</t>
  </si>
  <si>
    <t>0747-32-0252</t>
  </si>
  <si>
    <t>ニシヨシノノウギョウ</t>
  </si>
  <si>
    <t>和歌山県立</t>
    <rPh sb="0" eb="3">
      <t>ワカヤマ</t>
    </rPh>
    <phoneticPr fontId="3"/>
  </si>
  <si>
    <t>有田中央高等学校</t>
  </si>
  <si>
    <t>643-0021</t>
  </si>
  <si>
    <t>有田郡有田川町下津野459</t>
  </si>
  <si>
    <t>0737-52-4340</t>
  </si>
  <si>
    <t>0737-52-6749</t>
  </si>
  <si>
    <t>アリダチュウオウ</t>
  </si>
  <si>
    <t>紀北農芸高等学校</t>
  </si>
  <si>
    <t>649-7113</t>
  </si>
  <si>
    <t>伊都郡かつらぎ町妙寺1781</t>
  </si>
  <si>
    <t>0736-22-1500</t>
  </si>
  <si>
    <t>0736-22-1501</t>
  </si>
  <si>
    <t>キホクノウゲイ</t>
  </si>
  <si>
    <t>南部高等学校</t>
  </si>
  <si>
    <t>645-0002</t>
  </si>
  <si>
    <t>日高郡みなべ町芝407</t>
  </si>
  <si>
    <t>0739-72-2056</t>
  </si>
  <si>
    <t>0739-72-2394</t>
  </si>
  <si>
    <t>ミナベ</t>
  </si>
  <si>
    <t>熊野高等学校</t>
  </si>
  <si>
    <t>649-2195</t>
  </si>
  <si>
    <t>西牟婁郡上富田町朝来670</t>
  </si>
  <si>
    <t>0739-47-1004</t>
  </si>
  <si>
    <t>0739-47-4200</t>
  </si>
  <si>
    <t>クマノ</t>
  </si>
  <si>
    <t>鳥取県立</t>
    <rPh sb="0" eb="2">
      <t>トットリ</t>
    </rPh>
    <phoneticPr fontId="3"/>
  </si>
  <si>
    <t>智頭農林高等学校</t>
  </si>
  <si>
    <t>689-1402</t>
  </si>
  <si>
    <t>八頭郡智頭町智頭711-1</t>
  </si>
  <si>
    <t>0858-75-0655</t>
  </si>
  <si>
    <t>0858-75-0654</t>
  </si>
  <si>
    <t>チズノウリン</t>
  </si>
  <si>
    <t>倉吉農業高等学校</t>
  </si>
  <si>
    <t>682-0941</t>
  </si>
  <si>
    <t>倉吉市大谷166</t>
  </si>
  <si>
    <t>0858-28-1341</t>
  </si>
  <si>
    <t>0858-28-1342</t>
  </si>
  <si>
    <t>クラヨシノウギョウ</t>
  </si>
  <si>
    <t>日野高等学校</t>
  </si>
  <si>
    <t>689-4503</t>
  </si>
  <si>
    <t>日野郡日野町根雨310</t>
  </si>
  <si>
    <t>0859-72-0365</t>
  </si>
  <si>
    <t>0859-72-0366</t>
  </si>
  <si>
    <t>ヒノ</t>
  </si>
  <si>
    <t>鳥取湖陵高等学校</t>
  </si>
  <si>
    <t>680-0941</t>
  </si>
  <si>
    <t>鳥取市湖山町北3丁目250</t>
  </si>
  <si>
    <t>0857-28-0250</t>
  </si>
  <si>
    <t>0857-28-0105</t>
  </si>
  <si>
    <t>トットリコリョウ</t>
  </si>
  <si>
    <t>鳥取緑風高等学校</t>
  </si>
  <si>
    <t>680-0945</t>
  </si>
  <si>
    <t>鳥取市湖山町南3丁目848</t>
  </si>
  <si>
    <t>0857-37-3100</t>
  </si>
  <si>
    <t>0857-28-0071</t>
  </si>
  <si>
    <t>トットリリョクフウ</t>
  </si>
  <si>
    <t>島根県立</t>
    <rPh sb="0" eb="2">
      <t>シマネ</t>
    </rPh>
    <phoneticPr fontId="3"/>
  </si>
  <si>
    <t>松江農林高等学校</t>
  </si>
  <si>
    <t>690-8507</t>
  </si>
  <si>
    <t>松江市乃木福富町51</t>
  </si>
  <si>
    <t>0852-21-6772</t>
  </si>
  <si>
    <t>0852-21-6796</t>
  </si>
  <si>
    <t>マツエノウリン</t>
  </si>
  <si>
    <t>出雲農林高等学校</t>
  </si>
  <si>
    <t>693-0046</t>
  </si>
  <si>
    <t>出雲市下横町950</t>
  </si>
  <si>
    <t>0853-28-0321</t>
  </si>
  <si>
    <t>0853-28-0355</t>
  </si>
  <si>
    <t>イズモノウリン</t>
  </si>
  <si>
    <t>邇摩高等学校</t>
  </si>
  <si>
    <t>699-2301</t>
  </si>
  <si>
    <t>大田市仁摩町仁万907</t>
  </si>
  <si>
    <t>0854-88-2220</t>
  </si>
  <si>
    <t>0854-88-4417</t>
  </si>
  <si>
    <t>ニマ</t>
  </si>
  <si>
    <t>矢上高等学校</t>
  </si>
  <si>
    <t>696-0198</t>
  </si>
  <si>
    <t>邑智郡邑南町矢上3921</t>
  </si>
  <si>
    <t>0855-95-1105</t>
  </si>
  <si>
    <t>0855-95-1995</t>
  </si>
  <si>
    <t>ヤカミ</t>
  </si>
  <si>
    <t>益田翔陽高等学校</t>
  </si>
  <si>
    <t>698-0041</t>
  </si>
  <si>
    <t>益田市高津3丁目21-1</t>
  </si>
  <si>
    <t>0856-22-0642</t>
  </si>
  <si>
    <t>0856-22-0684</t>
  </si>
  <si>
    <t>マスダショウヨウ</t>
  </si>
  <si>
    <t>岡山県立</t>
    <rPh sb="0" eb="2">
      <t>オカヤマ</t>
    </rPh>
    <phoneticPr fontId="3"/>
  </si>
  <si>
    <t>高松農業高等学校</t>
  </si>
  <si>
    <t>701-1334</t>
  </si>
  <si>
    <t>岡山市北区高松原古才336-2</t>
  </si>
  <si>
    <t>086-287-3711</t>
  </si>
  <si>
    <t>086-287-3713</t>
  </si>
  <si>
    <t>タカマツノウギョウ</t>
  </si>
  <si>
    <t>勝間田高等学校</t>
  </si>
  <si>
    <t>709-4316</t>
  </si>
  <si>
    <t>勝田郡勝央町勝間田47</t>
  </si>
  <si>
    <t>0868-38-3168</t>
  </si>
  <si>
    <t>0868-38-3167</t>
  </si>
  <si>
    <t>カツマダ</t>
  </si>
  <si>
    <t>瀬戸南高等学校</t>
  </si>
  <si>
    <t>709-0855</t>
  </si>
  <si>
    <t>岡山市東区瀬戸町沖88</t>
  </si>
  <si>
    <t>086-952-0831</t>
  </si>
  <si>
    <t>086-952-0314</t>
  </si>
  <si>
    <t>セトミナミ</t>
  </si>
  <si>
    <t>新見高等学校</t>
  </si>
  <si>
    <t>718-0011</t>
  </si>
  <si>
    <t>新見市新見1994</t>
  </si>
  <si>
    <t>0867-72-0645</t>
  </si>
  <si>
    <t>0867-72-2771</t>
  </si>
  <si>
    <t>ニイミ</t>
  </si>
  <si>
    <t>興陽高等学校</t>
  </si>
  <si>
    <t>701-0297</t>
  </si>
  <si>
    <t>岡山市南区藤田1500</t>
  </si>
  <si>
    <t>086-296-2268</t>
  </si>
  <si>
    <t>086-296-2314</t>
  </si>
  <si>
    <t>コウヨウ</t>
  </si>
  <si>
    <t>井原高等学校</t>
  </si>
  <si>
    <t>715-0019</t>
  </si>
  <si>
    <t>井原市井原町1875</t>
  </si>
  <si>
    <t>0866-62-0203</t>
  </si>
  <si>
    <t>0866-62-8254</t>
  </si>
  <si>
    <t>イバラ</t>
  </si>
  <si>
    <t>真庭高等学校</t>
  </si>
  <si>
    <t>719-3202</t>
  </si>
  <si>
    <t>真庭市中島143</t>
  </si>
  <si>
    <t>0867-42-0625</t>
  </si>
  <si>
    <t>0867-42-2694</t>
  </si>
  <si>
    <t>マニワ</t>
  </si>
  <si>
    <t>高梁城南高等学校</t>
  </si>
  <si>
    <t>716-0043</t>
  </si>
  <si>
    <t>高梁市原田北町1216-1</t>
  </si>
  <si>
    <t>0866-22-2237</t>
  </si>
  <si>
    <t>0866-22-0590</t>
  </si>
  <si>
    <t>タカハシジョウナン</t>
  </si>
  <si>
    <t>広島県立</t>
    <rPh sb="0" eb="2">
      <t>ヒロシマ</t>
    </rPh>
    <rPh sb="2" eb="4">
      <t>ケンリツ</t>
    </rPh>
    <phoneticPr fontId="3"/>
  </si>
  <si>
    <t>吉田高等学校</t>
  </si>
  <si>
    <t>731-0501</t>
  </si>
  <si>
    <t>安芸高田市吉田町吉田719-3</t>
  </si>
  <si>
    <t>0826-42-0031</t>
  </si>
  <si>
    <t>0826-42-0207</t>
  </si>
  <si>
    <t>ヨシダ</t>
  </si>
  <si>
    <t>世羅高等学校</t>
  </si>
  <si>
    <t>722-1193</t>
  </si>
  <si>
    <t>世羅郡世羅町本郷870</t>
  </si>
  <si>
    <t>0847-22-1118</t>
  </si>
  <si>
    <t>0847-22-5244</t>
  </si>
  <si>
    <t>セラ</t>
  </si>
  <si>
    <t>沼南高等学校</t>
  </si>
  <si>
    <t>720-0403</t>
  </si>
  <si>
    <t>福山市沼隈町下山南4</t>
  </si>
  <si>
    <t>084-988-0311</t>
  </si>
  <si>
    <t>084-988-0045</t>
  </si>
  <si>
    <t>ショウナン</t>
  </si>
  <si>
    <t>油木高等学校</t>
  </si>
  <si>
    <t>720-1812</t>
  </si>
  <si>
    <t>神石郡神石高原町油木乙1965</t>
  </si>
  <si>
    <t>0847-82-0006</t>
  </si>
  <si>
    <t>0847-82-0600</t>
  </si>
  <si>
    <t>ユキ</t>
  </si>
  <si>
    <t>西条農業高等学校</t>
  </si>
  <si>
    <t>739-0046</t>
  </si>
  <si>
    <t>東広島市鏡山三丁目16-1</t>
  </si>
  <si>
    <t>082-423-2921</t>
  </si>
  <si>
    <t>082-423-2923</t>
  </si>
  <si>
    <t>サイジョウノウギョウ</t>
  </si>
  <si>
    <t>庄原実業高等学校</t>
  </si>
  <si>
    <t>727-0013</t>
  </si>
  <si>
    <t>庄原市西本町一丁目24-34</t>
  </si>
  <si>
    <t>0824-72-2151</t>
  </si>
  <si>
    <t>0824-72-2169</t>
  </si>
  <si>
    <t>ショウバラジツギョウ</t>
  </si>
  <si>
    <t>山口県立</t>
    <rPh sb="0" eb="2">
      <t>ヤマグチ</t>
    </rPh>
    <phoneticPr fontId="3"/>
  </si>
  <si>
    <t>田布施農工高等学校</t>
  </si>
  <si>
    <t>742-1502</t>
  </si>
  <si>
    <t>熊毛郡田布施町大字波野10195</t>
  </si>
  <si>
    <t>0820-52-2157</t>
  </si>
  <si>
    <t>0820-53-0036</t>
  </si>
  <si>
    <t>タブセノウコウ</t>
  </si>
  <si>
    <t>山口農業高等学校</t>
  </si>
  <si>
    <t>754-0001</t>
  </si>
  <si>
    <t>山口市小郡上郷10980-1</t>
  </si>
  <si>
    <t>083-972-0950</t>
  </si>
  <si>
    <t>083-972-0801</t>
  </si>
  <si>
    <t>ヤマグチノウギョウ</t>
  </si>
  <si>
    <t>宇部西高等学校</t>
  </si>
  <si>
    <t>759-0202</t>
  </si>
  <si>
    <t>宇部市沖ﾉ旦</t>
  </si>
  <si>
    <t>0836-31-1035</t>
  </si>
  <si>
    <t>0836-31-5115</t>
  </si>
  <si>
    <t>ウベニシ</t>
  </si>
  <si>
    <t>山口農業高等学校西市分校</t>
    <rPh sb="0" eb="2">
      <t>ヤマグチ</t>
    </rPh>
    <rPh sb="2" eb="8">
      <t>ノウギョウコウトウガッコウ</t>
    </rPh>
    <rPh sb="10" eb="12">
      <t>ブンコウ</t>
    </rPh>
    <phoneticPr fontId="2"/>
  </si>
  <si>
    <t>750-0421</t>
  </si>
  <si>
    <t>下関市豊田町殿敷834-5</t>
  </si>
  <si>
    <t>083-766-0002</t>
  </si>
  <si>
    <t>083-766-0021</t>
  </si>
  <si>
    <t>大津緑洋高等学校　日置校舎</t>
  </si>
  <si>
    <t>759-4401</t>
  </si>
  <si>
    <t>長門市日置上10401-2</t>
  </si>
  <si>
    <t>0837-37-2511</t>
  </si>
  <si>
    <t>0837-37-2513</t>
  </si>
  <si>
    <t>オオツリョクヨウ</t>
  </si>
  <si>
    <t>萩高等学校奈古分校</t>
  </si>
  <si>
    <t>759-3622</t>
  </si>
  <si>
    <t>阿武郡阿武町奈古2968-1</t>
  </si>
  <si>
    <t>08388-2-2333</t>
  </si>
  <si>
    <t>08388-2-2123</t>
  </si>
  <si>
    <t>ハギ</t>
  </si>
  <si>
    <t>徳島県立</t>
    <rPh sb="0" eb="2">
      <t>トクシマ</t>
    </rPh>
    <phoneticPr fontId="3"/>
  </si>
  <si>
    <t>城西高等学校</t>
  </si>
  <si>
    <t>770-0046</t>
  </si>
  <si>
    <t>徳島市鮎喰町2-1</t>
  </si>
  <si>
    <t>088-631-5138</t>
  </si>
  <si>
    <t>088-633-0453</t>
  </si>
  <si>
    <t>ジョウサイ</t>
  </si>
  <si>
    <t>城西高等学校神山校</t>
  </si>
  <si>
    <t>771-3311</t>
  </si>
  <si>
    <t>名西郡神山町神領字北399</t>
  </si>
  <si>
    <t>088-676-0029</t>
  </si>
  <si>
    <t>088-676-1271</t>
  </si>
  <si>
    <t>小松島西高等学校勝浦校</t>
  </si>
  <si>
    <t>771-4305</t>
  </si>
  <si>
    <t>勝浦郡勝浦町大字久国字屋原1</t>
  </si>
  <si>
    <t>0885-42-2526</t>
  </si>
  <si>
    <t>0885-42-2567</t>
  </si>
  <si>
    <t>コマツジマニシ</t>
  </si>
  <si>
    <t>吉野川高等学校</t>
  </si>
  <si>
    <t>776-0005</t>
  </si>
  <si>
    <t>吉野川市鴨島町喜来681-9</t>
  </si>
  <si>
    <t>0883-24-2117</t>
  </si>
  <si>
    <t>0883-22-0985</t>
  </si>
  <si>
    <t>ヨシノガワ</t>
  </si>
  <si>
    <t>池田高等学校三好校</t>
  </si>
  <si>
    <t>778-0020</t>
  </si>
  <si>
    <t>三好市池田町字州津大深田720</t>
  </si>
  <si>
    <t>0883-72-0805</t>
  </si>
  <si>
    <t>0883-72-5019</t>
  </si>
  <si>
    <t>イケダ</t>
  </si>
  <si>
    <t>那賀高等学校</t>
  </si>
  <si>
    <t>771-5209</t>
  </si>
  <si>
    <t>那賀郡那賀町小仁宇字大坪179-1</t>
  </si>
  <si>
    <t>0884-62-1151</t>
  </si>
  <si>
    <t>0884-62-2590</t>
  </si>
  <si>
    <t>ナカ</t>
  </si>
  <si>
    <t>阿南光高等学校　</t>
  </si>
  <si>
    <t>774-0045</t>
  </si>
  <si>
    <t>阿南市宝田町今市中新開10の6</t>
  </si>
  <si>
    <t>0884-22-1408</t>
  </si>
  <si>
    <t>0884-23-5102</t>
  </si>
  <si>
    <t>アナンヒカリ</t>
  </si>
  <si>
    <t>香川県立</t>
    <rPh sb="0" eb="2">
      <t>カガワ</t>
    </rPh>
    <phoneticPr fontId="3"/>
  </si>
  <si>
    <t>石田高等学校</t>
  </si>
  <si>
    <t>769-2321</t>
  </si>
  <si>
    <t>さぬき市寒川町石田東甲1065番地</t>
  </si>
  <si>
    <t>0879-43-2530</t>
  </si>
  <si>
    <t>0879-43-2531</t>
  </si>
  <si>
    <t>イシダ</t>
  </si>
  <si>
    <t>高松南高等学校</t>
  </si>
  <si>
    <t>761-8084</t>
  </si>
  <si>
    <t>高松市一宮町531番地</t>
  </si>
  <si>
    <t>087-885-1131</t>
  </si>
  <si>
    <t>087-885-1133</t>
  </si>
  <si>
    <t>タカマツミナミ</t>
  </si>
  <si>
    <t>農業経営高等学校</t>
  </si>
  <si>
    <t>761-2395</t>
  </si>
  <si>
    <t>綾歌郡綾川町北1023番地1</t>
  </si>
  <si>
    <t>087-876-1161</t>
  </si>
  <si>
    <t>087-876-1179</t>
  </si>
  <si>
    <t>ノウギョウケイエイ</t>
  </si>
  <si>
    <t>飯山高等学校</t>
  </si>
  <si>
    <t>762-0083</t>
  </si>
  <si>
    <t>丸亀市飯山町下法軍寺664番地1</t>
  </si>
  <si>
    <t>0877-98-2525</t>
  </si>
  <si>
    <t>0877-98-2576</t>
  </si>
  <si>
    <t>ハンザン</t>
  </si>
  <si>
    <t>笠田高等学校</t>
  </si>
  <si>
    <t>769-1503</t>
  </si>
  <si>
    <t>三豊市豊中町笠田竹田251番地</t>
  </si>
  <si>
    <t>0875-62-3345</t>
  </si>
  <si>
    <t>0875-62-3346</t>
  </si>
  <si>
    <t>カサダ</t>
  </si>
  <si>
    <t>愛媛県立</t>
    <rPh sb="0" eb="2">
      <t>エヒメ</t>
    </rPh>
    <phoneticPr fontId="3"/>
  </si>
  <si>
    <t>793-0035</t>
  </si>
  <si>
    <t>西条市福武甲2093番地</t>
  </si>
  <si>
    <t>0897-56-3611</t>
  </si>
  <si>
    <t>0897-56-3613</t>
  </si>
  <si>
    <t>丹原高等学校</t>
  </si>
  <si>
    <t>791-0502</t>
  </si>
  <si>
    <t>西条市丹原町願連寺163番地</t>
  </si>
  <si>
    <t>0898-68-7325</t>
  </si>
  <si>
    <t>0898-68-0675</t>
  </si>
  <si>
    <t>タンバラ</t>
  </si>
  <si>
    <t>今治南高等学校</t>
  </si>
  <si>
    <t>794-0015</t>
  </si>
  <si>
    <t>今治市常盤町7丁目2番17号</t>
  </si>
  <si>
    <t>0898-22-0017</t>
  </si>
  <si>
    <t>0898-25-6945</t>
  </si>
  <si>
    <t>イマバリミナミ</t>
  </si>
  <si>
    <t>国立大学法人</t>
    <rPh sb="0" eb="2">
      <t>コクリツ</t>
    </rPh>
    <rPh sb="2" eb="4">
      <t>ダイガク</t>
    </rPh>
    <rPh sb="4" eb="6">
      <t>ホウジン</t>
    </rPh>
    <phoneticPr fontId="3"/>
  </si>
  <si>
    <t>愛媛大学附属高等学校</t>
  </si>
  <si>
    <t>790-8566</t>
  </si>
  <si>
    <t>松山市樽味3丁目2番40号</t>
  </si>
  <si>
    <t>089-946-9911</t>
  </si>
  <si>
    <t>089-977-8458</t>
  </si>
  <si>
    <t>エヒメダイガクフゾク</t>
  </si>
  <si>
    <t>上浮穴高等学校</t>
  </si>
  <si>
    <t>791-1206</t>
  </si>
  <si>
    <t>上浮穴郡久万高原町上野尻甲486番地</t>
  </si>
  <si>
    <t>0892-21-1205</t>
  </si>
  <si>
    <t>0892-21-2050</t>
  </si>
  <si>
    <t>カミウケナ</t>
  </si>
  <si>
    <t>伊予農業高等学校</t>
  </si>
  <si>
    <t>799-3111</t>
  </si>
  <si>
    <t>伊予市下吾川1433番地</t>
  </si>
  <si>
    <t>089-982-1225</t>
  </si>
  <si>
    <t>089-983-4177</t>
  </si>
  <si>
    <t>イヨノウギョウ</t>
  </si>
  <si>
    <t>大洲農業高等学校</t>
  </si>
  <si>
    <t>795-0064</t>
  </si>
  <si>
    <t>大洲市東大洲15番地1</t>
  </si>
  <si>
    <t>0893-24-3101</t>
  </si>
  <si>
    <t>0893-23-5232</t>
  </si>
  <si>
    <t>オオズノウギョウ</t>
  </si>
  <si>
    <t>川之石高等学校</t>
  </si>
  <si>
    <t xml:space="preserve">796-0201 </t>
  </si>
  <si>
    <t>八幡浜市保内町川之石1番耕地112</t>
  </si>
  <si>
    <t>0894-36-0550</t>
  </si>
  <si>
    <t>0894-36-1994</t>
  </si>
  <si>
    <t>カワノイシ</t>
  </si>
  <si>
    <t>宇和高等学校</t>
  </si>
  <si>
    <t>797-0015</t>
  </si>
  <si>
    <t>西予市宇和町卯之町4丁目190番地1</t>
  </si>
  <si>
    <t>0894-62-1321</t>
  </si>
  <si>
    <t>0894-62-6127</t>
  </si>
  <si>
    <t>ウワ</t>
  </si>
  <si>
    <t>野村高等学校</t>
  </si>
  <si>
    <t>797-1211</t>
  </si>
  <si>
    <t>西予市野村町阿下6号2番地</t>
  </si>
  <si>
    <t>0894-72-0102</t>
  </si>
  <si>
    <t>0894-72-0367</t>
  </si>
  <si>
    <t>ノムラ</t>
  </si>
  <si>
    <t>北宇和高等学校</t>
  </si>
  <si>
    <t>798-1397</t>
  </si>
  <si>
    <t>北宇和郡鬼北町大字近永942番地</t>
  </si>
  <si>
    <t>0895-45-1241</t>
  </si>
  <si>
    <t>0895-45-2150</t>
  </si>
  <si>
    <t>キタウワ</t>
  </si>
  <si>
    <t>北宇和高等学校三間分校</t>
    <rPh sb="0" eb="7">
      <t>キタウワコウトウガッコウ</t>
    </rPh>
    <rPh sb="9" eb="11">
      <t>ブンコウ</t>
    </rPh>
    <phoneticPr fontId="2"/>
  </si>
  <si>
    <t>798-1115</t>
  </si>
  <si>
    <t>宇和島市三間町戸雁764番地3</t>
  </si>
  <si>
    <t>0895-58-2031</t>
  </si>
  <si>
    <t>0895-58-3162</t>
  </si>
  <si>
    <t>キタウワミマ</t>
  </si>
  <si>
    <t>南宇和高等学校</t>
  </si>
  <si>
    <t>798-4192</t>
  </si>
  <si>
    <t>南宇和郡愛南町御荘平城3269番地</t>
  </si>
  <si>
    <t>0895-72-1241</t>
  </si>
  <si>
    <t>0895-72-6510</t>
  </si>
  <si>
    <t>ミナミウワ</t>
  </si>
  <si>
    <t>高知県立</t>
  </si>
  <si>
    <t>高知農業高等学校</t>
  </si>
  <si>
    <t>783-0024</t>
  </si>
  <si>
    <t>南国市東崎957-1</t>
  </si>
  <si>
    <t>088-863-3155</t>
  </si>
  <si>
    <t>088-863-6209</t>
  </si>
  <si>
    <t>コウチノウギョウ</t>
  </si>
  <si>
    <t>春野高等学校</t>
  </si>
  <si>
    <t>781-0303</t>
  </si>
  <si>
    <t>高知市春野町弘岡下3860</t>
  </si>
  <si>
    <t>088-894-2308</t>
  </si>
  <si>
    <t>088-894-2907</t>
  </si>
  <si>
    <t>ハルノ</t>
  </si>
  <si>
    <t>幡多農業高等学校</t>
  </si>
  <si>
    <t>787-0010</t>
  </si>
  <si>
    <t>四万十市古津賀3711</t>
  </si>
  <si>
    <t>0880-34-2166</t>
  </si>
  <si>
    <t>0880-35-6335</t>
  </si>
  <si>
    <t>ハタノウギョウ</t>
  </si>
  <si>
    <t>高知追手前高等学校　吾北分校</t>
  </si>
  <si>
    <t>781-2401</t>
  </si>
  <si>
    <t>吾川郡いの町上八川甲2075-1</t>
  </si>
  <si>
    <t>088-867-2811</t>
  </si>
  <si>
    <t>088-867-3508</t>
  </si>
  <si>
    <t>コウチオウテマエ</t>
  </si>
  <si>
    <t>梼原高等学校</t>
  </si>
  <si>
    <t>785-0610</t>
  </si>
  <si>
    <t>高岡郡梼原町梼原1262</t>
  </si>
  <si>
    <t>0889-65-0181</t>
  </si>
  <si>
    <t>0889-65-0172</t>
  </si>
  <si>
    <t>ユスハラ</t>
  </si>
  <si>
    <t>四万十高等学校</t>
  </si>
  <si>
    <t>シマント</t>
  </si>
  <si>
    <t>福岡県立</t>
    <rPh sb="0" eb="2">
      <t>フクオカ</t>
    </rPh>
    <phoneticPr fontId="3"/>
  </si>
  <si>
    <t>行橋高等学校</t>
  </si>
  <si>
    <t>824-0034</t>
  </si>
  <si>
    <t>行橋市泉中央1丁目17番1号</t>
  </si>
  <si>
    <t>0930-23-0164</t>
  </si>
  <si>
    <t>0930-23-9853</t>
  </si>
  <si>
    <t>ユクハシ</t>
  </si>
  <si>
    <t>遠賀高等学校</t>
  </si>
  <si>
    <t>811-4332</t>
  </si>
  <si>
    <t>遠賀郡遠賀町上別府2110</t>
  </si>
  <si>
    <t>093-293-1225</t>
  </si>
  <si>
    <t>093-293-4314</t>
  </si>
  <si>
    <t>オンガ</t>
  </si>
  <si>
    <t>福岡農業高等学校</t>
  </si>
  <si>
    <t>818-0134</t>
  </si>
  <si>
    <t>太宰府市大佐野250</t>
  </si>
  <si>
    <t>092-924-5031</t>
  </si>
  <si>
    <t>092-928-0740</t>
  </si>
  <si>
    <t>フクオカノウギョウ</t>
  </si>
  <si>
    <t>糸島農業高等学校</t>
  </si>
  <si>
    <t>819-1117</t>
  </si>
  <si>
    <t>糸島市前原西3丁目2番1号</t>
  </si>
  <si>
    <t>092-322-2654</t>
  </si>
  <si>
    <t>092-323-5924</t>
  </si>
  <si>
    <t>イトシマノウギョウ</t>
  </si>
  <si>
    <t>久留米筑水高等学校</t>
  </si>
  <si>
    <t>839-0817</t>
  </si>
  <si>
    <t>久留米市山川町1493番地</t>
  </si>
  <si>
    <t>0942-43-0461</t>
  </si>
  <si>
    <t>0942-45-0143</t>
  </si>
  <si>
    <t>クルメチクスイ</t>
  </si>
  <si>
    <t>八女農業高等学校</t>
  </si>
  <si>
    <t>834-0031</t>
  </si>
  <si>
    <t>八女市本町2-160</t>
  </si>
  <si>
    <t>0943-23-3175</t>
  </si>
  <si>
    <t>0943-22-7064</t>
  </si>
  <si>
    <t>ヤメノウギョウ</t>
  </si>
  <si>
    <t>田川科学技術高等学校</t>
  </si>
  <si>
    <t>825-0005</t>
  </si>
  <si>
    <t>田川市糒1900</t>
  </si>
  <si>
    <t>0947-44-1041</t>
  </si>
  <si>
    <t>0947-42-1213</t>
  </si>
  <si>
    <t>タガワカガクギジュツ</t>
  </si>
  <si>
    <t>嘉穂総合高等学校</t>
  </si>
  <si>
    <t>820-0607</t>
  </si>
  <si>
    <t>嘉穂郡桂川町土師1117の1</t>
  </si>
  <si>
    <t>0948-65-5727</t>
  </si>
  <si>
    <t>0948-65-5720</t>
  </si>
  <si>
    <t>カホソウゴウ</t>
  </si>
  <si>
    <t>鞍手竜徳高等学校</t>
  </si>
  <si>
    <t>823-0001</t>
  </si>
  <si>
    <t xml:space="preserve">宮若市龍徳161番地 </t>
  </si>
  <si>
    <t>0949-22-0466</t>
  </si>
  <si>
    <t>0949-22-1632</t>
  </si>
  <si>
    <t>クラテリュウトク</t>
  </si>
  <si>
    <t>ありあけ新世高等学校</t>
  </si>
  <si>
    <t>アリアケシンセイ</t>
  </si>
  <si>
    <t>朝倉光陽高等学校</t>
  </si>
  <si>
    <t>838-1513</t>
  </si>
  <si>
    <t>朝倉市杷木古賀1765</t>
  </si>
  <si>
    <t>0946-62-1417</t>
  </si>
  <si>
    <t>0946-62-1068</t>
  </si>
  <si>
    <t>アサクラコウヨウ</t>
  </si>
  <si>
    <t>佐賀県立</t>
    <rPh sb="0" eb="2">
      <t>サガ</t>
    </rPh>
    <phoneticPr fontId="3"/>
  </si>
  <si>
    <t>唐津南高等学校</t>
  </si>
  <si>
    <t>847-0824</t>
  </si>
  <si>
    <t>唐津市神田字堤2629-1</t>
  </si>
  <si>
    <t>0955-72-4123</t>
  </si>
  <si>
    <t>0955-70-1023</t>
  </si>
  <si>
    <t>カラツミナミ</t>
  </si>
  <si>
    <t>佐賀農業高等学校</t>
  </si>
  <si>
    <t>849-1112</t>
  </si>
  <si>
    <t>杵島郡白石町大字福田1660</t>
  </si>
  <si>
    <t>0952-84-2611</t>
  </si>
  <si>
    <t>0952-71-5009</t>
  </si>
  <si>
    <t>サガノウギョウ</t>
  </si>
  <si>
    <t>高志館高等学校</t>
  </si>
  <si>
    <t>840-0201</t>
  </si>
  <si>
    <t>佐賀市大和町尼寺1698</t>
  </si>
  <si>
    <t>0952-62-1331</t>
  </si>
  <si>
    <t>0952-51-2008</t>
  </si>
  <si>
    <t>コウシカン</t>
  </si>
  <si>
    <t>伊万里実業高等学校</t>
  </si>
  <si>
    <t>848-0035</t>
  </si>
  <si>
    <t>伊万里市二里町大里乙1414</t>
  </si>
  <si>
    <t>0955-23-4138</t>
  </si>
  <si>
    <t>0955-20-1002</t>
  </si>
  <si>
    <t>イマリジツギョウ</t>
  </si>
  <si>
    <t>長崎県立</t>
    <rPh sb="0" eb="2">
      <t>ナガサキ</t>
    </rPh>
    <phoneticPr fontId="3"/>
  </si>
  <si>
    <t>島原農業高等学校</t>
  </si>
  <si>
    <t>855-0075</t>
  </si>
  <si>
    <t>島原市下折橋町4520</t>
  </si>
  <si>
    <t>0957-62-5125</t>
  </si>
  <si>
    <t>0957-63-2289</t>
  </si>
  <si>
    <t>シマバラノウギョウ</t>
  </si>
  <si>
    <t xml:space="preserve">諫早農業高等学校 </t>
  </si>
  <si>
    <t>854-0043</t>
  </si>
  <si>
    <t>諫早市立石町1003</t>
  </si>
  <si>
    <t>0957-22-0050</t>
  </si>
  <si>
    <t>0957-22-2825</t>
  </si>
  <si>
    <t>イサハヤノウギョウ</t>
  </si>
  <si>
    <t>西彼農業高等学校</t>
  </si>
  <si>
    <t>851-3304</t>
  </si>
  <si>
    <t>西海市西彼町上岳郷323</t>
  </si>
  <si>
    <t>0959-27-0032</t>
  </si>
  <si>
    <t>0959-27-1132</t>
  </si>
  <si>
    <t>セイヒノウギョウ</t>
  </si>
  <si>
    <t>大村城南高等学校</t>
  </si>
  <si>
    <t>856-0835</t>
  </si>
  <si>
    <t>大村市久原1-416</t>
  </si>
  <si>
    <t>0957-54-3121</t>
  </si>
  <si>
    <t>0957-27-3056</t>
  </si>
  <si>
    <t>オオムラジョウナン</t>
  </si>
  <si>
    <t>北松農業高等学校</t>
  </si>
  <si>
    <t>859-4824</t>
  </si>
  <si>
    <t>平戸市田平町小手田免54-1</t>
  </si>
  <si>
    <t>0950-57-0511</t>
  </si>
  <si>
    <t>0950-57-0298</t>
  </si>
  <si>
    <t>ホクショウノウギョウ</t>
  </si>
  <si>
    <t>熊本県立</t>
    <rPh sb="0" eb="2">
      <t>クマモト</t>
    </rPh>
    <phoneticPr fontId="3"/>
  </si>
  <si>
    <t>芦北高等学校</t>
  </si>
  <si>
    <t>869-5431</t>
  </si>
  <si>
    <t>葦北郡芦北町乙千屋20-2</t>
  </si>
  <si>
    <t>0966-82-2034</t>
  </si>
  <si>
    <t>0966-82-5606</t>
  </si>
  <si>
    <t>アシキタ</t>
  </si>
  <si>
    <t>天草拓心高等学校</t>
  </si>
  <si>
    <t>863-0002</t>
  </si>
  <si>
    <t>天草市本渡町本戸馬場495</t>
  </si>
  <si>
    <t>0969-23-2141</t>
  </si>
  <si>
    <t>0969-23-0784</t>
  </si>
  <si>
    <t>アマクサタクシン</t>
  </si>
  <si>
    <t>翔陽高等学校</t>
  </si>
  <si>
    <t>869-1235</t>
  </si>
  <si>
    <t>菊池郡大津町室1782</t>
  </si>
  <si>
    <t>096-293-2055</t>
  </si>
  <si>
    <t>096-294-0691</t>
  </si>
  <si>
    <t>ショウヨウ</t>
  </si>
  <si>
    <t>鹿本農業高等学校</t>
  </si>
  <si>
    <t>861-0331</t>
  </si>
  <si>
    <t>山鹿市鹿本町来民2055</t>
  </si>
  <si>
    <t>0968-46-3101</t>
  </si>
  <si>
    <t>0968-46-5855</t>
  </si>
  <si>
    <t>カモトノウギョウ</t>
  </si>
  <si>
    <t>菊池農業高等学校</t>
  </si>
  <si>
    <t>861-1201</t>
  </si>
  <si>
    <t>菊池市泗水町吉富250番地</t>
  </si>
  <si>
    <t>0968-38-2621</t>
  </si>
  <si>
    <t>0968-38-6707</t>
  </si>
  <si>
    <t>キクチノウギョウ</t>
  </si>
  <si>
    <t>南稜高等学校</t>
  </si>
  <si>
    <t>868-0422</t>
  </si>
  <si>
    <t>球磨郡あさぎり町上北310</t>
  </si>
  <si>
    <t>0966-45-1131</t>
  </si>
  <si>
    <t>0966-45-0466</t>
  </si>
  <si>
    <t>ナンリョウ</t>
  </si>
  <si>
    <t>熊本農業高等学校</t>
  </si>
  <si>
    <t>861-4105</t>
  </si>
  <si>
    <t>熊本市南区元三町5-1-1</t>
  </si>
  <si>
    <t>096-357-8800</t>
  </si>
  <si>
    <t>096-357-6699</t>
  </si>
  <si>
    <t>クマモトノウギョウ</t>
  </si>
  <si>
    <t>北稜高等学校</t>
  </si>
  <si>
    <t>865-0061</t>
  </si>
  <si>
    <t>玉名市立願寺247</t>
  </si>
  <si>
    <t>0968-73-2123</t>
  </si>
  <si>
    <t>0968-74-4101</t>
  </si>
  <si>
    <t>ホクリョウ</t>
  </si>
  <si>
    <t>八代農業高等学校</t>
  </si>
  <si>
    <t>869-4201</t>
  </si>
  <si>
    <t>八代市鏡町鏡村129</t>
  </si>
  <si>
    <t>0965-52-0076</t>
  </si>
  <si>
    <t>0965-52-5048</t>
  </si>
  <si>
    <t>ヤツシロノウギョウ</t>
  </si>
  <si>
    <t>八代農業高等学校泉分校</t>
  </si>
  <si>
    <t>869-4401</t>
  </si>
  <si>
    <t>八代市泉町柿迫3636番地</t>
  </si>
  <si>
    <t>0965-67-2012</t>
  </si>
  <si>
    <t>0965-67-3503</t>
  </si>
  <si>
    <t>矢部高等学校</t>
  </si>
  <si>
    <t>861-3515</t>
  </si>
  <si>
    <t>上益城郡山都町城平954</t>
  </si>
  <si>
    <t>0967-72-0024</t>
  </si>
  <si>
    <t>0967-73-1030</t>
  </si>
  <si>
    <t>ヤベ</t>
  </si>
  <si>
    <t>阿蘇中央高等学校</t>
    <phoneticPr fontId="2"/>
  </si>
  <si>
    <t>869-2612</t>
  </si>
  <si>
    <t>阿蘇市一の宮町宮地4131</t>
  </si>
  <si>
    <t>0967-22-0045</t>
  </si>
  <si>
    <t>0967-22-5161</t>
  </si>
  <si>
    <t>アソチュウオウ</t>
  </si>
  <si>
    <t>大分県立</t>
    <rPh sb="0" eb="2">
      <t>オオイタ</t>
    </rPh>
    <phoneticPr fontId="3"/>
  </si>
  <si>
    <t>佐伯豊南高等学校</t>
  </si>
  <si>
    <t>876-0012</t>
  </si>
  <si>
    <t>佐伯市大字鶴望2851-1</t>
  </si>
  <si>
    <t>0972-22-2361</t>
  </si>
  <si>
    <t>0972-22-2362</t>
  </si>
  <si>
    <t>サイキホウナン</t>
  </si>
  <si>
    <t>日田林工高等学校</t>
  </si>
  <si>
    <t>877-0083</t>
  </si>
  <si>
    <t>日田市吹上町30</t>
  </si>
  <si>
    <t>0973-22-5171</t>
  </si>
  <si>
    <t>0973-22-5173</t>
  </si>
  <si>
    <t>ヒタリンコウ</t>
  </si>
  <si>
    <t>宇佐産業科学高等学校</t>
  </si>
  <si>
    <t>879-0471</t>
  </si>
  <si>
    <t>宇佐市四日市292</t>
  </si>
  <si>
    <t>0978-32-0044</t>
  </si>
  <si>
    <t>0978-32-0624</t>
  </si>
  <si>
    <t>ウササンギョウカガク</t>
  </si>
  <si>
    <t>玖珠美山高等学校</t>
  </si>
  <si>
    <t>879-4403</t>
  </si>
  <si>
    <t>玖珠郡玖珠町大字帆足160番地</t>
  </si>
  <si>
    <t>0973-72-1148</t>
  </si>
  <si>
    <t>0973-72-1149</t>
  </si>
  <si>
    <t>クスミヤマ</t>
  </si>
  <si>
    <t>国東高等学校</t>
  </si>
  <si>
    <t>873-0503</t>
  </si>
  <si>
    <t>国東市国東町鶴川1974</t>
  </si>
  <si>
    <t>0978-72-1325</t>
  </si>
  <si>
    <t>0978-72-1324</t>
  </si>
  <si>
    <t>クニサキ</t>
  </si>
  <si>
    <t>三重総合高等学校</t>
  </si>
  <si>
    <t>879-7141</t>
  </si>
  <si>
    <t>豊後大野市三重町秋葉1010番地</t>
  </si>
  <si>
    <t>0974-22-5500</t>
  </si>
  <si>
    <t>0974-22-4669</t>
  </si>
  <si>
    <t>ミエソウゴウ</t>
  </si>
  <si>
    <t>日出総合高等学校</t>
  </si>
  <si>
    <t>879-1504</t>
  </si>
  <si>
    <t>速見郡日出町大字大神1396番地の43</t>
  </si>
  <si>
    <t>0977-72-2855</t>
  </si>
  <si>
    <t>0977-72-2655</t>
  </si>
  <si>
    <t>ヒデソウゴウ</t>
  </si>
  <si>
    <t>大分東高等学校</t>
  </si>
  <si>
    <t>870-0313</t>
  </si>
  <si>
    <t>大分市大字屋山2009番地</t>
  </si>
  <si>
    <t>097-592-1064</t>
  </si>
  <si>
    <t>097-592-1438</t>
  </si>
  <si>
    <t>オオイタヒガシ</t>
  </si>
  <si>
    <t>久住高原農業高等学校</t>
    <rPh sb="0" eb="6">
      <t>クジュウコウゲンノウギョウ</t>
    </rPh>
    <phoneticPr fontId="3"/>
  </si>
  <si>
    <t>878-0204</t>
  </si>
  <si>
    <t>竹田市久住町大字栢木5801番地32</t>
  </si>
  <si>
    <t>0974-77-2200</t>
  </si>
  <si>
    <t>0974-77-2272</t>
  </si>
  <si>
    <t>クジュウコウゲンノウギョウ</t>
  </si>
  <si>
    <t>宮崎県立</t>
    <rPh sb="0" eb="2">
      <t>ミヤザキ</t>
    </rPh>
    <phoneticPr fontId="3"/>
  </si>
  <si>
    <t>高千穂高等学校</t>
  </si>
  <si>
    <t>882-1101</t>
  </si>
  <si>
    <t>西臼杵郡高千穂町大字三田井1234</t>
  </si>
  <si>
    <t>0982-72-3111</t>
  </si>
  <si>
    <t>0982-72-3703</t>
  </si>
  <si>
    <t>タカチホ</t>
  </si>
  <si>
    <t>門川高等学校</t>
  </si>
  <si>
    <t>889-0611</t>
  </si>
  <si>
    <t>東臼杵郡門川町門川尾末2680</t>
  </si>
  <si>
    <t>0982-63-1336</t>
  </si>
  <si>
    <t>0982-63-5194</t>
  </si>
  <si>
    <t>カドカワ</t>
  </si>
  <si>
    <t>高鍋農業高等学校</t>
  </si>
  <si>
    <t>884-0006</t>
  </si>
  <si>
    <t>児湯郡高鍋町大字上江1339-2</t>
  </si>
  <si>
    <t>0983-23-0002</t>
  </si>
  <si>
    <t>0983-23-5542</t>
  </si>
  <si>
    <t>タカナベノウギョウ</t>
  </si>
  <si>
    <t>宮崎農業高等学校</t>
  </si>
  <si>
    <t>880-0916</t>
  </si>
  <si>
    <t>宮崎市大字恒久春日田1061</t>
  </si>
  <si>
    <t>0985-51-2814</t>
  </si>
  <si>
    <t>0985-52-6406</t>
  </si>
  <si>
    <t>ミヤザキノウギョウ</t>
  </si>
  <si>
    <t>都城農業高等学校</t>
  </si>
  <si>
    <t>885-0019</t>
  </si>
  <si>
    <t>都城市祝吉1丁目5-1</t>
  </si>
  <si>
    <t>0986-22-4280</t>
  </si>
  <si>
    <t>0986-22-3324</t>
  </si>
  <si>
    <t>ミヤコノジョウノウギョウ</t>
  </si>
  <si>
    <t>本庄高等学校</t>
  </si>
  <si>
    <t>880-1101</t>
  </si>
  <si>
    <t>東諸県郡国富町大字本庄5071番地</t>
  </si>
  <si>
    <t>0985-75-2049</t>
  </si>
  <si>
    <t>0985-75-2592</t>
  </si>
  <si>
    <t>ホンジョウ</t>
  </si>
  <si>
    <t>日南振徳高等学校</t>
  </si>
  <si>
    <t>889-2532</t>
  </si>
  <si>
    <t>日南市大字板敷410</t>
  </si>
  <si>
    <t>0987-25-1107</t>
  </si>
  <si>
    <t>0987-25-1214</t>
  </si>
  <si>
    <t>ニチナンシントク</t>
  </si>
  <si>
    <t>小林秀峰高等学校</t>
  </si>
  <si>
    <t>886-8506</t>
  </si>
  <si>
    <t>小林市水流迫664番地の2</t>
  </si>
  <si>
    <t>0984-23-2252</t>
  </si>
  <si>
    <t>0984-23-2257</t>
  </si>
  <si>
    <t>コバヤシシュウホウ</t>
  </si>
  <si>
    <t>鹿児島県立</t>
    <rPh sb="0" eb="3">
      <t>カゴシマ</t>
    </rPh>
    <rPh sb="3" eb="5">
      <t>ケンリツ</t>
    </rPh>
    <phoneticPr fontId="3"/>
  </si>
  <si>
    <t>山川高等学校</t>
  </si>
  <si>
    <t>891-0516</t>
  </si>
  <si>
    <t>指宿市山川成川3423番地</t>
  </si>
  <si>
    <t>0993-34-0141</t>
  </si>
  <si>
    <t>0993-34-0142</t>
  </si>
  <si>
    <t>ヤマガワ</t>
  </si>
  <si>
    <t>加世田常潤高等学校</t>
  </si>
  <si>
    <t>897-0002</t>
  </si>
  <si>
    <t>南さつま市加世田武田14863番地</t>
  </si>
  <si>
    <t>0993-53-3600</t>
  </si>
  <si>
    <t>0993-53-3601</t>
  </si>
  <si>
    <t>カセダジョウジュン</t>
  </si>
  <si>
    <t>市来農芸高等学校</t>
  </si>
  <si>
    <t>899-2101</t>
  </si>
  <si>
    <t>いちき串木野市湊町160番地</t>
  </si>
  <si>
    <t>0996-36-2341</t>
  </si>
  <si>
    <t>0996-36-5035</t>
  </si>
  <si>
    <t>イチキノウゲイ</t>
  </si>
  <si>
    <t>伊佐農林高等学校</t>
  </si>
  <si>
    <t>895-2506</t>
  </si>
  <si>
    <t>伊佐市大口原田574番地</t>
  </si>
  <si>
    <t>0995-22-1445</t>
  </si>
  <si>
    <t>0995-22-1446</t>
  </si>
  <si>
    <t>イサノウリン</t>
  </si>
  <si>
    <t>霧島市立</t>
    <rPh sb="0" eb="2">
      <t>キリシマ</t>
    </rPh>
    <rPh sb="2" eb="4">
      <t>シリツ</t>
    </rPh>
    <phoneticPr fontId="3"/>
  </si>
  <si>
    <t>国分中央高等学校</t>
  </si>
  <si>
    <t>899-4332</t>
  </si>
  <si>
    <t>霧島市国分中央一丁目10番1号</t>
  </si>
  <si>
    <t>0995-46-1535</t>
  </si>
  <si>
    <t>0995-46-1536</t>
  </si>
  <si>
    <t>コクブチュウオウ</t>
  </si>
  <si>
    <t>鹿屋農業高等学校</t>
  </si>
  <si>
    <t>893-0014</t>
  </si>
  <si>
    <t>鹿屋市寿二丁目17番5号</t>
  </si>
  <si>
    <t>0994-42-5191</t>
  </si>
  <si>
    <t>0994-42-4900</t>
  </si>
  <si>
    <t>カノヤノウギョウ</t>
  </si>
  <si>
    <t>鶴翔高等学校</t>
  </si>
  <si>
    <t>899-1611</t>
  </si>
  <si>
    <t>阿久根市赤瀬川1800番地</t>
  </si>
  <si>
    <t>0996-72-7310</t>
  </si>
  <si>
    <t>0996-72-7320</t>
  </si>
  <si>
    <t>カクショウ</t>
  </si>
  <si>
    <t>薩摩中央高等学校</t>
  </si>
  <si>
    <t>895-1811</t>
  </si>
  <si>
    <t>薩摩郡さつま町虎居1900番地</t>
  </si>
  <si>
    <t>0996-53-1207</t>
  </si>
  <si>
    <t>0996-53-1208</t>
  </si>
  <si>
    <t>サツマチュウオウ</t>
  </si>
  <si>
    <t>種子島高等学校</t>
  </si>
  <si>
    <t>891-3196</t>
  </si>
  <si>
    <t>西之表市西之表9607番地1</t>
  </si>
  <si>
    <t>0997-22-1270</t>
  </si>
  <si>
    <t>0997-22-1280</t>
  </si>
  <si>
    <t>タネガシマ</t>
  </si>
  <si>
    <t>徳之島高等学校</t>
  </si>
  <si>
    <t>891-7101</t>
  </si>
  <si>
    <t>大島郡徳之島町亀津784番地</t>
  </si>
  <si>
    <t>0997‐82‐1850</t>
  </si>
  <si>
    <t>0997‐82‐1851</t>
  </si>
  <si>
    <t>トクノシマ</t>
  </si>
  <si>
    <t>曽於高等学校</t>
  </si>
  <si>
    <t>899-8605</t>
  </si>
  <si>
    <t>曽於市末吉町二之方6080番地</t>
  </si>
  <si>
    <t>0986-76-6646</t>
  </si>
  <si>
    <t>0986-76-6656</t>
  </si>
  <si>
    <t>ソオ</t>
  </si>
  <si>
    <t>沖縄県立</t>
    <rPh sb="0" eb="2">
      <t>オキナワ</t>
    </rPh>
    <rPh sb="2" eb="4">
      <t>ケンリツ</t>
    </rPh>
    <phoneticPr fontId="3"/>
  </si>
  <si>
    <t>北部農林高等学校</t>
  </si>
  <si>
    <t>905-0006</t>
  </si>
  <si>
    <t>名護市字宇茂佐13番地</t>
  </si>
  <si>
    <t>0980-52-2634</t>
  </si>
  <si>
    <t>0980-54-1664</t>
  </si>
  <si>
    <t>ホクブノウリン</t>
  </si>
  <si>
    <t>中部農林高等学校</t>
  </si>
  <si>
    <t>904-2213</t>
  </si>
  <si>
    <t>うるま市字田場1570番地</t>
  </si>
  <si>
    <t>098-973-3578</t>
  </si>
  <si>
    <t>098-973-3357</t>
  </si>
  <si>
    <t>チュウブノウリン</t>
  </si>
  <si>
    <t>南部農林高等学校</t>
  </si>
  <si>
    <t>901-0203</t>
  </si>
  <si>
    <t>豊見城市字長堂182</t>
  </si>
  <si>
    <t>098-850-6006</t>
  </si>
  <si>
    <t>098-850-1937</t>
  </si>
  <si>
    <t>ナンブノウリン</t>
  </si>
  <si>
    <t>宮古総合実業高等学校</t>
  </si>
  <si>
    <t>906-0013</t>
  </si>
  <si>
    <t>宮古島市平良下里280番地</t>
  </si>
  <si>
    <t>0980-72-2249</t>
  </si>
  <si>
    <t>0980-72-1296</t>
  </si>
  <si>
    <t>ミヤコソウゴウジツギョウ</t>
  </si>
  <si>
    <t>八重山農林高等学校</t>
  </si>
  <si>
    <t>907-0022</t>
  </si>
  <si>
    <t>石垣市大川447番地の1</t>
  </si>
  <si>
    <t>0980-82-3955</t>
  </si>
  <si>
    <t>0980-82-3751</t>
  </si>
  <si>
    <t>ヤエヤマノウリン</t>
  </si>
  <si>
    <t>久米島高等学校</t>
  </si>
  <si>
    <t>901-3121</t>
  </si>
  <si>
    <t>島尻郡久米島町字嘉手苅727番地</t>
  </si>
  <si>
    <t>098-985-2233</t>
  </si>
  <si>
    <t>098-985-3168</t>
  </si>
  <si>
    <t>クメジマ</t>
  </si>
  <si>
    <t>連番</t>
    <rPh sb="0" eb="2">
      <t>レンバン</t>
    </rPh>
    <phoneticPr fontId="4"/>
  </si>
  <si>
    <t>氏名・ﾌﾘｶﾞﾅ</t>
    <rPh sb="0" eb="2">
      <t>シメイ</t>
    </rPh>
    <phoneticPr fontId="2"/>
  </si>
  <si>
    <t>参加形態</t>
    <rPh sb="0" eb="2">
      <t>サンカ</t>
    </rPh>
    <rPh sb="2" eb="4">
      <t>ケイタイ</t>
    </rPh>
    <phoneticPr fontId="2"/>
  </si>
  <si>
    <t>学年</t>
    <rPh sb="0" eb="2">
      <t>ガクネン</t>
    </rPh>
    <phoneticPr fontId="2"/>
  </si>
  <si>
    <t>式典参加</t>
    <rPh sb="0" eb="2">
      <t>シキテン</t>
    </rPh>
    <rPh sb="2" eb="4">
      <t>サンカ</t>
    </rPh>
    <phoneticPr fontId="2"/>
  </si>
  <si>
    <t>入力数</t>
    <rPh sb="0" eb="2">
      <t>ニュウリョク</t>
    </rPh>
    <rPh sb="2" eb="3">
      <t>スウ</t>
    </rPh>
    <phoneticPr fontId="2"/>
  </si>
  <si>
    <t>発表題</t>
    <rPh sb="0" eb="2">
      <t>ハッピョウ</t>
    </rPh>
    <rPh sb="2" eb="3">
      <t>ダイ</t>
    </rPh>
    <phoneticPr fontId="2"/>
  </si>
  <si>
    <t>ES入力</t>
    <rPh sb="2" eb="4">
      <t>ニュウリョク</t>
    </rPh>
    <phoneticPr fontId="2"/>
  </si>
  <si>
    <t>代表者</t>
    <rPh sb="0" eb="3">
      <t>ダイヒョウシャ</t>
    </rPh>
    <phoneticPr fontId="2"/>
  </si>
  <si>
    <t>表現開始</t>
    <rPh sb="0" eb="2">
      <t>ヒョウゲン</t>
    </rPh>
    <rPh sb="2" eb="4">
      <t>カイシ</t>
    </rPh>
    <phoneticPr fontId="2"/>
  </si>
  <si>
    <t>マイク</t>
    <phoneticPr fontId="2"/>
  </si>
  <si>
    <t>2が適正</t>
    <rPh sb="2" eb="4">
      <t>テキセイ</t>
    </rPh>
    <phoneticPr fontId="2"/>
  </si>
  <si>
    <t>4が適正</t>
    <rPh sb="2" eb="4">
      <t>テキセイ</t>
    </rPh>
    <phoneticPr fontId="2"/>
  </si>
  <si>
    <t>1が適正</t>
    <rPh sb="2" eb="4">
      <t>テキセイ</t>
    </rPh>
    <phoneticPr fontId="2"/>
  </si>
  <si>
    <t>1以上で適正</t>
    <rPh sb="1" eb="3">
      <t>イジョウ</t>
    </rPh>
    <rPh sb="4" eb="6">
      <t>テキセイ</t>
    </rPh>
    <phoneticPr fontId="2"/>
  </si>
  <si>
    <t>0が適正</t>
    <rPh sb="2" eb="4">
      <t>テキセイ</t>
    </rPh>
    <phoneticPr fontId="2"/>
  </si>
  <si>
    <t>学科</t>
    <rPh sb="0" eb="2">
      <t>ガッカ</t>
    </rPh>
    <phoneticPr fontId="2"/>
  </si>
  <si>
    <t>出場コース</t>
    <rPh sb="0" eb="2">
      <t>シュツジョウ</t>
    </rPh>
    <phoneticPr fontId="2"/>
  </si>
  <si>
    <t>氏名・フリガナ</t>
    <rPh sb="0" eb="2">
      <t>シメイ</t>
    </rPh>
    <phoneticPr fontId="2"/>
  </si>
  <si>
    <t>希望分科会</t>
    <rPh sb="0" eb="2">
      <t>キボウ</t>
    </rPh>
    <rPh sb="2" eb="5">
      <t>ブンカカイ</t>
    </rPh>
    <phoneticPr fontId="2"/>
  </si>
  <si>
    <t>発表分科会</t>
    <rPh sb="0" eb="2">
      <t>ハッピョウ</t>
    </rPh>
    <rPh sb="2" eb="5">
      <t>ブンカカイ</t>
    </rPh>
    <phoneticPr fontId="2"/>
  </si>
  <si>
    <t>不一致</t>
    <rPh sb="0" eb="3">
      <t>フイッチ</t>
    </rPh>
    <phoneticPr fontId="2"/>
  </si>
  <si>
    <t>申込シート①のチェック結果</t>
    <rPh sb="0" eb="1">
      <t>モウ</t>
    </rPh>
    <rPh sb="1" eb="2">
      <t>コ</t>
    </rPh>
    <rPh sb="11" eb="13">
      <t>ケッカ</t>
    </rPh>
    <phoneticPr fontId="2"/>
  </si>
  <si>
    <t>出場申込書のチェック結果</t>
    <rPh sb="0" eb="2">
      <t>シュツジョウ</t>
    </rPh>
    <rPh sb="2" eb="5">
      <t>モウシコミショ</t>
    </rPh>
    <rPh sb="10" eb="12">
      <t>ケッカ</t>
    </rPh>
    <phoneticPr fontId="2"/>
  </si>
  <si>
    <t>ｴﾝﾄﾘｰｼｰﾄ</t>
    <phoneticPr fontId="2"/>
  </si>
  <si>
    <t>別人旗手</t>
    <rPh sb="0" eb="2">
      <t>ベツジン</t>
    </rPh>
    <rPh sb="2" eb="4">
      <t>キシュ</t>
    </rPh>
    <phoneticPr fontId="2"/>
  </si>
  <si>
    <t>種目</t>
    <rPh sb="0" eb="2">
      <t>シュモク</t>
    </rPh>
    <phoneticPr fontId="2"/>
  </si>
  <si>
    <t>東北海道学校農業クラブ連盟実績発表大会　出場申込書</t>
    <rPh sb="0" eb="1">
      <t>ヒガシ</t>
    </rPh>
    <rPh sb="1" eb="4">
      <t>ホッカイドウ</t>
    </rPh>
    <rPh sb="4" eb="6">
      <t>ガッコウ</t>
    </rPh>
    <rPh sb="6" eb="8">
      <t>ノウギョウ</t>
    </rPh>
    <rPh sb="11" eb="13">
      <t>レンメイ</t>
    </rPh>
    <rPh sb="13" eb="15">
      <t>ジッセキ</t>
    </rPh>
    <rPh sb="15" eb="17">
      <t>ハッピョウ</t>
    </rPh>
    <rPh sb="17" eb="19">
      <t>タイカイ</t>
    </rPh>
    <rPh sb="19" eb="21">
      <t>ゼンタイカイ</t>
    </rPh>
    <rPh sb="20" eb="22">
      <t>シュツジョウ</t>
    </rPh>
    <rPh sb="22" eb="24">
      <t>モウシコ</t>
    </rPh>
    <rPh sb="24" eb="25">
      <t>ショ</t>
    </rPh>
    <phoneticPr fontId="4"/>
  </si>
  <si>
    <t>プロクラブ活動</t>
    <rPh sb="5" eb="7">
      <t>カツドウ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</si>
</sst>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@&quot;コウトウガッコウ&quot;"/>
  </numFmts>
  <fonts count="32" x14ac:knownFonts="1">
    <font>
      <sz val="11"/>
      <color theme="1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2"/>
      <color rgb="FFED7700"/>
      <name val="Arial"/>
      <family val="2"/>
    </font>
    <font>
      <sz val="9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7" tint="0.39997558519241921"/>
      <name val="ＭＳ ゴシック"/>
      <family val="3"/>
      <charset val="128"/>
    </font>
    <font>
      <sz val="11"/>
      <color theme="7" tint="0.39997558519241921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sz val="8"/>
      <color theme="1"/>
      <name val="ＭＳ 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5" fillId="0" borderId="0" applyFont="0" applyFill="0" applyBorder="0" applyAlignment="0" applyProtection="0"/>
    <xf numFmtId="0" fontId="5" fillId="0" borderId="0"/>
    <xf numFmtId="0" fontId="17" fillId="0" borderId="0">
      <alignment vertical="center"/>
    </xf>
    <xf numFmtId="0" fontId="14" fillId="0" borderId="0"/>
    <xf numFmtId="0" fontId="14" fillId="0" borderId="0"/>
    <xf numFmtId="0" fontId="5" fillId="0" borderId="0"/>
  </cellStyleXfs>
  <cellXfs count="40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56" fontId="1" fillId="0" borderId="0" xfId="0" applyNumberFormat="1" applyFont="1" applyFill="1" applyAlignment="1"/>
    <xf numFmtId="0" fontId="6" fillId="0" borderId="0" xfId="0" applyFont="1" applyAlignment="1"/>
    <xf numFmtId="0" fontId="6" fillId="0" borderId="0" xfId="0" applyFont="1" applyBorder="1" applyAlignment="1"/>
    <xf numFmtId="0" fontId="5" fillId="0" borderId="0" xfId="0" applyFont="1" applyAlignment="1"/>
    <xf numFmtId="0" fontId="1" fillId="0" borderId="0" xfId="0" applyFont="1" applyFill="1" applyAlignment="1"/>
    <xf numFmtId="0" fontId="5" fillId="3" borderId="5" xfId="0" applyFont="1" applyFill="1" applyBorder="1" applyAlignment="1" applyProtection="1">
      <alignment horizontal="center" vertical="center" shrinkToFit="1"/>
    </xf>
    <xf numFmtId="0" fontId="7" fillId="2" borderId="6" xfId="0" applyFont="1" applyFill="1" applyBorder="1" applyAlignment="1" applyProtection="1">
      <alignment horizontal="center" vertical="center" shrinkToFit="1"/>
      <protection locked="0"/>
    </xf>
    <xf numFmtId="0" fontId="7" fillId="2" borderId="7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/>
    <xf numFmtId="0" fontId="5" fillId="0" borderId="0" xfId="0" applyFont="1" applyBorder="1" applyAlignment="1"/>
    <xf numFmtId="0" fontId="0" fillId="2" borderId="6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/>
    <xf numFmtId="0" fontId="8" fillId="0" borderId="14" xfId="0" applyFont="1" applyBorder="1" applyAlignment="1" applyProtection="1">
      <alignment vertical="center" shrinkToFit="1"/>
    </xf>
    <xf numFmtId="0" fontId="8" fillId="0" borderId="15" xfId="0" applyFont="1" applyBorder="1" applyAlignment="1" applyProtection="1">
      <alignment vertical="center" shrinkToFit="1"/>
    </xf>
    <xf numFmtId="0" fontId="8" fillId="0" borderId="18" xfId="0" applyFont="1" applyBorder="1" applyAlignment="1" applyProtection="1">
      <alignment vertical="center" shrinkToFit="1"/>
    </xf>
    <xf numFmtId="0" fontId="8" fillId="0" borderId="20" xfId="0" applyFont="1" applyBorder="1" applyAlignment="1" applyProtection="1">
      <alignment vertical="center" shrinkToFit="1"/>
    </xf>
    <xf numFmtId="0" fontId="8" fillId="0" borderId="23" xfId="0" applyFont="1" applyBorder="1" applyAlignment="1" applyProtection="1">
      <alignment vertical="center" shrinkToFit="1"/>
    </xf>
    <xf numFmtId="0" fontId="5" fillId="0" borderId="0" xfId="0" applyFont="1" applyAlignment="1">
      <alignment shrinkToFit="1"/>
    </xf>
    <xf numFmtId="0" fontId="5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5" fillId="0" borderId="24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4" fillId="0" borderId="25" xfId="4" applyFont="1" applyFill="1" applyBorder="1" applyAlignment="1">
      <alignment horizontal="center" vertical="center" shrinkToFit="1"/>
    </xf>
    <xf numFmtId="0" fontId="14" fillId="0" borderId="25" xfId="5" applyFont="1" applyFill="1" applyBorder="1" applyAlignment="1">
      <alignment horizontal="center" vertical="center" shrinkToFit="1"/>
    </xf>
    <xf numFmtId="0" fontId="14" fillId="8" borderId="25" xfId="4" applyFont="1" applyFill="1" applyBorder="1" applyAlignment="1">
      <alignment horizontal="center" vertical="center" shrinkToFit="1"/>
    </xf>
    <xf numFmtId="0" fontId="14" fillId="0" borderId="25" xfId="5" applyFont="1" applyFill="1" applyBorder="1" applyAlignment="1">
      <alignment vertical="center" shrinkToFit="1"/>
    </xf>
    <xf numFmtId="0" fontId="14" fillId="5" borderId="25" xfId="5" applyFont="1" applyFill="1" applyBorder="1" applyAlignment="1">
      <alignment vertical="center" shrinkToFit="1"/>
    </xf>
    <xf numFmtId="0" fontId="5" fillId="0" borderId="25" xfId="6" applyFont="1" applyBorder="1" applyAlignment="1">
      <alignment vertical="center" shrinkToFit="1"/>
    </xf>
    <xf numFmtId="0" fontId="14" fillId="4" borderId="25" xfId="5" applyFont="1" applyFill="1" applyBorder="1" applyAlignment="1">
      <alignment vertical="center" shrinkToFit="1"/>
    </xf>
    <xf numFmtId="0" fontId="5" fillId="0" borderId="0" xfId="0" applyFont="1" applyAlignment="1">
      <alignment horizontal="center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6" borderId="25" xfId="0" applyFont="1" applyFill="1" applyBorder="1" applyAlignment="1" applyProtection="1">
      <alignment vertical="center"/>
    </xf>
    <xf numFmtId="0" fontId="5" fillId="0" borderId="28" xfId="0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29" xfId="0" applyFont="1" applyBorder="1" applyAlignment="1" applyProtection="1">
      <alignment vertical="center"/>
    </xf>
    <xf numFmtId="0" fontId="5" fillId="3" borderId="30" xfId="0" applyFont="1" applyFill="1" applyBorder="1" applyAlignment="1" applyProtection="1">
      <alignment horizontal="center" vertical="center"/>
    </xf>
    <xf numFmtId="0" fontId="5" fillId="7" borderId="31" xfId="0" applyFont="1" applyFill="1" applyBorder="1" applyAlignment="1" applyProtection="1">
      <alignment vertical="center"/>
    </xf>
    <xf numFmtId="0" fontId="5" fillId="7" borderId="24" xfId="0" applyFont="1" applyFill="1" applyBorder="1" applyAlignment="1" applyProtection="1">
      <alignment vertical="center"/>
    </xf>
    <xf numFmtId="0" fontId="5" fillId="7" borderId="32" xfId="0" applyFont="1" applyFill="1" applyBorder="1" applyAlignment="1" applyProtection="1">
      <alignment vertical="center"/>
    </xf>
    <xf numFmtId="0" fontId="5" fillId="0" borderId="33" xfId="0" applyFont="1" applyBorder="1" applyAlignment="1" applyProtection="1">
      <alignment vertical="center"/>
    </xf>
    <xf numFmtId="0" fontId="5" fillId="7" borderId="34" xfId="0" applyFont="1" applyFill="1" applyBorder="1" applyAlignment="1" applyProtection="1">
      <alignment vertical="center"/>
    </xf>
    <xf numFmtId="0" fontId="5" fillId="0" borderId="24" xfId="0" applyFont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28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24" xfId="0" applyFont="1" applyBorder="1" applyAlignment="1" applyProtection="1">
      <alignment horizontal="left" vertical="center"/>
    </xf>
    <xf numFmtId="0" fontId="5" fillId="0" borderId="32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18" fillId="0" borderId="0" xfId="3" applyFont="1">
      <alignment vertical="center"/>
    </xf>
    <xf numFmtId="0" fontId="18" fillId="0" borderId="0" xfId="3" applyFont="1" applyBorder="1">
      <alignment vertical="center"/>
    </xf>
    <xf numFmtId="0" fontId="18" fillId="0" borderId="0" xfId="3" applyFont="1" applyBorder="1" applyAlignment="1">
      <alignment vertical="center"/>
    </xf>
    <xf numFmtId="0" fontId="18" fillId="0" borderId="0" xfId="3" quotePrefix="1" applyFont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</xf>
    <xf numFmtId="0" fontId="5" fillId="9" borderId="0" xfId="0" applyFont="1" applyFill="1" applyAlignment="1">
      <alignment shrinkToFit="1"/>
    </xf>
    <xf numFmtId="0" fontId="5" fillId="8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0" fontId="5" fillId="0" borderId="0" xfId="0" applyFont="1" applyFill="1" applyAlignment="1">
      <alignment horizontal="center" shrinkToFit="1"/>
    </xf>
    <xf numFmtId="0" fontId="5" fillId="0" borderId="25" xfId="0" applyFont="1" applyBorder="1" applyAlignment="1">
      <alignment horizontal="center" vertical="center" shrinkToFit="1"/>
    </xf>
    <xf numFmtId="0" fontId="14" fillId="0" borderId="30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5" fillId="9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27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6" xfId="0" applyBorder="1" applyAlignment="1"/>
    <xf numFmtId="0" fontId="8" fillId="0" borderId="26" xfId="0" applyFont="1" applyFill="1" applyBorder="1" applyAlignment="1" applyProtection="1">
      <alignment vertical="center" shrinkToFit="1"/>
      <protection locked="0"/>
    </xf>
    <xf numFmtId="0" fontId="0" fillId="0" borderId="21" xfId="0" applyFill="1" applyBorder="1" applyAlignment="1"/>
    <xf numFmtId="0" fontId="5" fillId="0" borderId="25" xfId="0" applyFont="1" applyBorder="1" applyAlignment="1"/>
    <xf numFmtId="0" fontId="5" fillId="0" borderId="25" xfId="0" applyFont="1" applyBorder="1" applyAlignment="1">
      <alignment horizontal="center"/>
    </xf>
    <xf numFmtId="0" fontId="15" fillId="0" borderId="30" xfId="0" applyFont="1" applyFill="1" applyBorder="1" applyAlignment="1">
      <alignment horizontal="center" shrinkToFit="1"/>
    </xf>
    <xf numFmtId="0" fontId="15" fillId="0" borderId="25" xfId="0" applyFont="1" applyFill="1" applyBorder="1" applyAlignment="1">
      <alignment horizontal="left" shrinkToFit="1"/>
    </xf>
    <xf numFmtId="0" fontId="15" fillId="0" borderId="25" xfId="0" applyFont="1" applyFill="1" applyBorder="1" applyAlignment="1">
      <alignment horizontal="center" shrinkToFit="1"/>
    </xf>
    <xf numFmtId="0" fontId="5" fillId="9" borderId="25" xfId="0" applyFont="1" applyFill="1" applyBorder="1" applyAlignment="1">
      <alignment horizontal="left" vertical="center" shrinkToFit="1"/>
    </xf>
    <xf numFmtId="0" fontId="5" fillId="0" borderId="25" xfId="0" applyFont="1" applyBorder="1" applyAlignment="1">
      <alignment vertical="center" shrinkToFit="1"/>
    </xf>
    <xf numFmtId="176" fontId="5" fillId="0" borderId="25" xfId="0" applyNumberFormat="1" applyFont="1" applyFill="1" applyBorder="1" applyAlignment="1">
      <alignment vertical="center" shrinkToFit="1"/>
    </xf>
    <xf numFmtId="0" fontId="5" fillId="0" borderId="25" xfId="0" applyNumberFormat="1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0" xfId="0" applyFont="1" applyFill="1" applyBorder="1" applyAlignment="1"/>
    <xf numFmtId="0" fontId="5" fillId="0" borderId="37" xfId="0" applyFont="1" applyBorder="1" applyAlignment="1"/>
    <xf numFmtId="0" fontId="5" fillId="0" borderId="36" xfId="0" applyFont="1" applyBorder="1" applyAlignment="1"/>
    <xf numFmtId="0" fontId="5" fillId="0" borderId="10" xfId="0" applyFont="1" applyFill="1" applyBorder="1" applyAlignment="1"/>
    <xf numFmtId="0" fontId="5" fillId="0" borderId="20" xfId="0" applyFont="1" applyBorder="1" applyAlignment="1"/>
    <xf numFmtId="0" fontId="5" fillId="0" borderId="23" xfId="0" applyFont="1" applyBorder="1" applyAlignment="1"/>
    <xf numFmtId="0" fontId="5" fillId="0" borderId="20" xfId="0" applyFont="1" applyFill="1" applyBorder="1" applyAlignment="1">
      <alignment horizontal="center"/>
    </xf>
    <xf numFmtId="0" fontId="7" fillId="0" borderId="12" xfId="0" applyNumberFormat="1" applyFont="1" applyBorder="1" applyAlignment="1">
      <alignment horizontal="center" vertical="center" shrinkToFit="1"/>
    </xf>
    <xf numFmtId="0" fontId="0" fillId="0" borderId="20" xfId="0" applyFont="1" applyFill="1" applyBorder="1" applyAlignment="1"/>
    <xf numFmtId="0" fontId="0" fillId="0" borderId="10" xfId="0" applyBorder="1" applyAlignment="1">
      <alignment horizontal="center" vertical="center" shrinkToFit="1"/>
    </xf>
    <xf numFmtId="0" fontId="0" fillId="0" borderId="26" xfId="0" applyFont="1" applyFill="1" applyBorder="1" applyAlignment="1">
      <alignment horizontal="center"/>
    </xf>
    <xf numFmtId="0" fontId="7" fillId="0" borderId="27" xfId="0" applyNumberFormat="1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/>
    </xf>
    <xf numFmtId="0" fontId="0" fillId="0" borderId="7" xfId="0" applyFont="1" applyFill="1" applyBorder="1" applyAlignment="1"/>
    <xf numFmtId="0" fontId="0" fillId="0" borderId="38" xfId="0" applyFont="1" applyFill="1" applyBorder="1" applyAlignment="1"/>
    <xf numFmtId="0" fontId="0" fillId="0" borderId="23" xfId="0" applyBorder="1" applyAlignment="1"/>
    <xf numFmtId="0" fontId="5" fillId="0" borderId="39" xfId="0" applyFont="1" applyBorder="1" applyAlignment="1"/>
    <xf numFmtId="0" fontId="5" fillId="0" borderId="39" xfId="0" applyFont="1" applyBorder="1" applyAlignment="1">
      <alignment horizontal="center"/>
    </xf>
    <xf numFmtId="0" fontId="5" fillId="8" borderId="25" xfId="0" applyFont="1" applyFill="1" applyBorder="1" applyAlignment="1" applyProtection="1">
      <alignment shrinkToFit="1"/>
      <protection locked="0"/>
    </xf>
    <xf numFmtId="0" fontId="5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4" xfId="0" applyFont="1" applyFill="1" applyBorder="1" applyAlignment="1"/>
    <xf numFmtId="0" fontId="5" fillId="0" borderId="16" xfId="0" applyFont="1" applyBorder="1" applyAlignment="1"/>
    <xf numFmtId="0" fontId="5" fillId="0" borderId="18" xfId="0" applyFont="1" applyBorder="1" applyAlignment="1"/>
    <xf numFmtId="0" fontId="5" fillId="0" borderId="15" xfId="0" applyFont="1" applyBorder="1" applyAlignment="1"/>
    <xf numFmtId="0" fontId="5" fillId="0" borderId="40" xfId="0" applyFont="1" applyFill="1" applyBorder="1" applyAlignment="1"/>
    <xf numFmtId="0" fontId="5" fillId="0" borderId="14" xfId="0" applyFont="1" applyBorder="1" applyAlignment="1"/>
    <xf numFmtId="0" fontId="5" fillId="0" borderId="18" xfId="0" applyFont="1" applyFill="1" applyBorder="1" applyAlignment="1">
      <alignment horizontal="center"/>
    </xf>
    <xf numFmtId="0" fontId="0" fillId="0" borderId="14" xfId="0" applyFont="1" applyFill="1" applyBorder="1" applyAlignment="1"/>
    <xf numFmtId="0" fontId="0" fillId="0" borderId="15" xfId="0" applyFont="1" applyFill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18" xfId="0" applyFont="1" applyFill="1" applyBorder="1" applyAlignment="1"/>
    <xf numFmtId="0" fontId="5" fillId="0" borderId="13" xfId="0" applyFont="1" applyBorder="1" applyAlignment="1"/>
    <xf numFmtId="0" fontId="5" fillId="0" borderId="8" xfId="0" applyFont="1" applyBorder="1" applyAlignment="1">
      <alignment horizontal="center"/>
    </xf>
    <xf numFmtId="0" fontId="5" fillId="0" borderId="38" xfId="0" applyFont="1" applyBorder="1" applyAlignment="1"/>
    <xf numFmtId="0" fontId="0" fillId="0" borderId="15" xfId="0" applyBorder="1" applyAlignment="1">
      <alignment horizontal="center"/>
    </xf>
    <xf numFmtId="0" fontId="5" fillId="0" borderId="21" xfId="0" applyFont="1" applyBorder="1" applyAlignment="1"/>
    <xf numFmtId="0" fontId="5" fillId="0" borderId="22" xfId="0" applyFont="1" applyBorder="1" applyAlignment="1"/>
    <xf numFmtId="0" fontId="5" fillId="0" borderId="41" xfId="0" applyFont="1" applyBorder="1" applyAlignment="1"/>
    <xf numFmtId="0" fontId="5" fillId="0" borderId="40" xfId="0" applyFont="1" applyBorder="1" applyAlignment="1">
      <alignment horizontal="center"/>
    </xf>
    <xf numFmtId="0" fontId="0" fillId="0" borderId="18" xfId="0" applyFill="1" applyBorder="1" applyAlignment="1"/>
    <xf numFmtId="0" fontId="5" fillId="0" borderId="8" xfId="0" applyFont="1" applyBorder="1" applyAlignment="1"/>
    <xf numFmtId="0" fontId="5" fillId="0" borderId="18" xfId="0" applyFont="1" applyBorder="1" applyAlignment="1">
      <alignment horizontal="center"/>
    </xf>
    <xf numFmtId="0" fontId="0" fillId="0" borderId="42" xfId="0" applyFont="1" applyFill="1" applyBorder="1" applyAlignment="1"/>
    <xf numFmtId="0" fontId="5" fillId="0" borderId="15" xfId="0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5" fillId="0" borderId="0" xfId="0" applyFont="1" applyBorder="1" applyAlignment="1">
      <alignment shrinkToFit="1"/>
    </xf>
    <xf numFmtId="0" fontId="19" fillId="0" borderId="25" xfId="0" applyNumberFormat="1" applyFont="1" applyFill="1" applyBorder="1" applyAlignment="1">
      <alignment horizontal="center" vertical="center" shrinkToFit="1"/>
    </xf>
    <xf numFmtId="0" fontId="14" fillId="0" borderId="25" xfId="0" applyNumberFormat="1" applyFont="1" applyFill="1" applyBorder="1" applyAlignment="1">
      <alignment horizontal="center" vertical="center" shrinkToFit="1"/>
    </xf>
    <xf numFmtId="0" fontId="0" fillId="0" borderId="25" xfId="0" applyBorder="1" applyAlignment="1">
      <alignment vertical="center" shrinkToFit="1"/>
    </xf>
    <xf numFmtId="0" fontId="5" fillId="0" borderId="0" xfId="0" quotePrefix="1" applyFont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10" borderId="46" xfId="0" applyFill="1" applyBorder="1">
      <alignment vertical="center"/>
    </xf>
    <xf numFmtId="0" fontId="0" fillId="10" borderId="17" xfId="0" applyFill="1" applyBorder="1">
      <alignment vertical="center"/>
    </xf>
    <xf numFmtId="0" fontId="0" fillId="10" borderId="19" xfId="0" applyFill="1" applyBorder="1">
      <alignment vertical="center"/>
    </xf>
    <xf numFmtId="0" fontId="18" fillId="0" borderId="0" xfId="3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1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8" fillId="0" borderId="16" xfId="0" applyFont="1" applyBorder="1" applyAlignment="1" applyProtection="1">
      <alignment vertical="center" shrinkToFit="1"/>
    </xf>
    <xf numFmtId="0" fontId="8" fillId="0" borderId="22" xfId="0" applyFont="1" applyBorder="1" applyAlignment="1" applyProtection="1">
      <alignment vertical="center" shrinkToFit="1"/>
    </xf>
    <xf numFmtId="0" fontId="8" fillId="0" borderId="37" xfId="0" applyFont="1" applyBorder="1" applyAlignment="1" applyProtection="1">
      <alignment vertical="center" shrinkToFit="1"/>
    </xf>
    <xf numFmtId="0" fontId="20" fillId="0" borderId="0" xfId="0" applyFont="1">
      <alignment vertical="center"/>
    </xf>
    <xf numFmtId="0" fontId="0" fillId="10" borderId="51" xfId="0" applyFill="1" applyBorder="1">
      <alignment vertical="center"/>
    </xf>
    <xf numFmtId="0" fontId="0" fillId="0" borderId="52" xfId="0" applyBorder="1">
      <alignment vertical="center"/>
    </xf>
    <xf numFmtId="0" fontId="0" fillId="10" borderId="53" xfId="0" applyFill="1" applyBorder="1">
      <alignment vertical="center"/>
    </xf>
    <xf numFmtId="0" fontId="0" fillId="0" borderId="54" xfId="0" applyBorder="1">
      <alignment vertical="center"/>
    </xf>
    <xf numFmtId="0" fontId="8" fillId="0" borderId="47" xfId="0" applyFont="1" applyBorder="1" applyAlignment="1" applyProtection="1">
      <alignment vertical="center" shrinkToFit="1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ill="1" applyBorder="1">
      <alignment vertical="center"/>
    </xf>
    <xf numFmtId="0" fontId="5" fillId="0" borderId="33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Fill="1" applyBorder="1" applyAlignment="1" applyProtection="1">
      <alignment vertical="center"/>
      <protection locked="0"/>
    </xf>
    <xf numFmtId="0" fontId="21" fillId="0" borderId="25" xfId="0" applyNumberFormat="1" applyFont="1" applyFill="1" applyBorder="1" applyAlignment="1">
      <alignment horizontal="center" vertical="center" shrinkToFit="1"/>
    </xf>
    <xf numFmtId="0" fontId="19" fillId="9" borderId="25" xfId="0" applyFont="1" applyFill="1" applyBorder="1" applyAlignment="1">
      <alignment horizontal="left" vertical="center" shrinkToFit="1"/>
    </xf>
    <xf numFmtId="0" fontId="19" fillId="0" borderId="25" xfId="0" applyFont="1" applyBorder="1" applyAlignment="1">
      <alignment vertical="center" shrinkToFit="1"/>
    </xf>
    <xf numFmtId="0" fontId="19" fillId="4" borderId="25" xfId="5" applyFont="1" applyFill="1" applyBorder="1" applyAlignment="1">
      <alignment vertical="center" shrinkToFit="1"/>
    </xf>
    <xf numFmtId="0" fontId="19" fillId="8" borderId="25" xfId="0" applyFont="1" applyFill="1" applyBorder="1" applyAlignment="1" applyProtection="1">
      <alignment shrinkToFit="1"/>
      <protection locked="0"/>
    </xf>
    <xf numFmtId="176" fontId="19" fillId="0" borderId="25" xfId="0" applyNumberFormat="1" applyFont="1" applyFill="1" applyBorder="1" applyAlignment="1">
      <alignment vertical="center" shrinkToFit="1"/>
    </xf>
    <xf numFmtId="0" fontId="19" fillId="0" borderId="25" xfId="5" applyFont="1" applyFill="1" applyBorder="1" applyAlignment="1">
      <alignment vertical="center" shrinkToFit="1"/>
    </xf>
    <xf numFmtId="0" fontId="18" fillId="0" borderId="0" xfId="3" applyFont="1" applyFill="1" applyBorder="1">
      <alignment vertical="center"/>
    </xf>
    <xf numFmtId="0" fontId="18" fillId="0" borderId="0" xfId="3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23" fillId="0" borderId="0" xfId="0" applyFont="1" applyFill="1" applyBorder="1">
      <alignment vertical="center"/>
    </xf>
    <xf numFmtId="0" fontId="18" fillId="0" borderId="0" xfId="3" applyFont="1" applyFill="1" applyBorder="1" applyAlignment="1">
      <alignment vertical="top"/>
    </xf>
    <xf numFmtId="0" fontId="18" fillId="0" borderId="0" xfId="3" quotePrefix="1" applyFont="1" applyFill="1" applyBorder="1" applyAlignment="1">
      <alignment horizontal="right" vertical="center"/>
    </xf>
    <xf numFmtId="0" fontId="18" fillId="0" borderId="0" xfId="3" applyFont="1" applyFill="1" applyBorder="1" applyAlignment="1" applyProtection="1">
      <alignment vertical="center"/>
      <protection locked="0"/>
    </xf>
    <xf numFmtId="0" fontId="18" fillId="0" borderId="0" xfId="3" applyFont="1" applyFill="1" applyBorder="1" applyAlignment="1">
      <alignment vertical="center" shrinkToFit="1"/>
    </xf>
    <xf numFmtId="0" fontId="18" fillId="0" borderId="0" xfId="3" applyFont="1" applyFill="1" applyBorder="1" applyAlignment="1" applyProtection="1">
      <alignment vertical="center" wrapText="1"/>
      <protection locked="0"/>
    </xf>
    <xf numFmtId="0" fontId="24" fillId="0" borderId="0" xfId="3" applyFont="1" applyFill="1" applyBorder="1" applyAlignment="1">
      <alignment vertical="center" wrapText="1"/>
    </xf>
    <xf numFmtId="0" fontId="25" fillId="0" borderId="0" xfId="3" applyFont="1" applyFill="1" applyBorder="1" applyAlignment="1">
      <alignment vertical="center"/>
    </xf>
    <xf numFmtId="0" fontId="18" fillId="0" borderId="0" xfId="3" applyFont="1" applyBorder="1" applyAlignment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5" fillId="0" borderId="25" xfId="5" applyFont="1" applyFill="1" applyBorder="1" applyAlignment="1">
      <alignment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5" fillId="2" borderId="18" xfId="0" applyFont="1" applyFill="1" applyBorder="1" applyAlignment="1" applyProtection="1">
      <alignment horizontal="center" vertical="center" shrinkToFit="1"/>
      <protection locked="0"/>
    </xf>
    <xf numFmtId="0" fontId="5" fillId="0" borderId="9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8" xfId="0" applyFont="1" applyBorder="1" applyAlignment="1" applyProtection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24" xfId="0" applyFont="1" applyBorder="1" applyAlignment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12" borderId="59" xfId="0" applyNumberFormat="1" applyFont="1" applyFill="1" applyBorder="1" applyAlignment="1">
      <alignment horizontal="center" vertical="center" shrinkToFit="1"/>
    </xf>
    <xf numFmtId="176" fontId="5" fillId="12" borderId="58" xfId="0" applyNumberFormat="1" applyFont="1" applyFill="1" applyBorder="1" applyAlignment="1">
      <alignment horizontal="center" vertical="center" shrinkToFit="1"/>
    </xf>
    <xf numFmtId="176" fontId="5" fillId="12" borderId="57" xfId="0" applyNumberFormat="1" applyFont="1" applyFill="1" applyBorder="1" applyAlignment="1">
      <alignment horizontal="center" vertical="center" shrinkToFit="1"/>
    </xf>
    <xf numFmtId="0" fontId="5" fillId="3" borderId="56" xfId="0" applyFont="1" applyFill="1" applyBorder="1" applyAlignment="1" applyProtection="1">
      <alignment horizontal="center" vertical="center" shrinkToFit="1"/>
    </xf>
    <xf numFmtId="0" fontId="5" fillId="3" borderId="57" xfId="0" applyFont="1" applyFill="1" applyBorder="1" applyAlignment="1" applyProtection="1">
      <alignment horizontal="center" vertical="center" shrinkToFit="1"/>
    </xf>
    <xf numFmtId="0" fontId="5" fillId="3" borderId="58" xfId="0" applyFont="1" applyFill="1" applyBorder="1" applyAlignment="1" applyProtection="1">
      <alignment horizontal="center" vertical="center" shrinkToFit="1"/>
    </xf>
    <xf numFmtId="0" fontId="0" fillId="0" borderId="25" xfId="0" applyBorder="1" applyAlignment="1">
      <alignment vertical="center"/>
    </xf>
    <xf numFmtId="0" fontId="26" fillId="11" borderId="55" xfId="0" applyFont="1" applyFill="1" applyBorder="1" applyAlignment="1" applyProtection="1">
      <alignment horizontal="center" vertical="center" shrinkToFit="1"/>
      <protection locked="0"/>
    </xf>
    <xf numFmtId="0" fontId="26" fillId="11" borderId="50" xfId="0" applyFont="1" applyFill="1" applyBorder="1" applyAlignment="1" applyProtection="1">
      <alignment horizontal="center" vertical="center" shrinkToFit="1"/>
      <protection locked="0"/>
    </xf>
    <xf numFmtId="0" fontId="26" fillId="11" borderId="34" xfId="0" applyFont="1" applyFill="1" applyBorder="1" applyAlignment="1" applyProtection="1">
      <alignment horizontal="center" vertical="center" shrinkToFit="1"/>
      <protection locked="0"/>
    </xf>
    <xf numFmtId="0" fontId="19" fillId="11" borderId="31" xfId="0" applyFont="1" applyFill="1" applyBorder="1" applyAlignment="1" applyProtection="1">
      <alignment horizontal="center" vertical="center" shrinkToFit="1"/>
    </xf>
    <xf numFmtId="0" fontId="19" fillId="11" borderId="24" xfId="0" applyFont="1" applyFill="1" applyBorder="1" applyAlignment="1" applyProtection="1">
      <alignment horizontal="center" vertical="center" shrinkToFit="1"/>
    </xf>
    <xf numFmtId="0" fontId="19" fillId="11" borderId="32" xfId="0" applyFont="1" applyFill="1" applyBorder="1" applyAlignment="1" applyProtection="1">
      <alignment horizontal="center" vertical="center" shrinkToFit="1"/>
    </xf>
    <xf numFmtId="0" fontId="19" fillId="11" borderId="29" xfId="0" applyFont="1" applyFill="1" applyBorder="1" applyAlignment="1" applyProtection="1">
      <alignment horizontal="center" vertical="center" shrinkToFit="1"/>
    </xf>
    <xf numFmtId="0" fontId="19" fillId="11" borderId="28" xfId="0" applyFont="1" applyFill="1" applyBorder="1" applyAlignment="1" applyProtection="1">
      <alignment horizontal="center" vertical="center" shrinkToFit="1"/>
    </xf>
    <xf numFmtId="0" fontId="19" fillId="11" borderId="49" xfId="0" applyFont="1" applyFill="1" applyBorder="1" applyAlignment="1" applyProtection="1">
      <alignment horizontal="center" vertical="center" shrinkToFit="1"/>
    </xf>
    <xf numFmtId="0" fontId="19" fillId="11" borderId="39" xfId="0" applyFont="1" applyFill="1" applyBorder="1" applyAlignment="1" applyProtection="1">
      <alignment horizontal="center" vertical="center" shrinkToFit="1"/>
    </xf>
    <xf numFmtId="0" fontId="19" fillId="11" borderId="35" xfId="0" applyFont="1" applyFill="1" applyBorder="1" applyAlignment="1" applyProtection="1">
      <alignment horizontal="center" vertical="center" shrinkToFit="1"/>
    </xf>
    <xf numFmtId="0" fontId="19" fillId="11" borderId="30" xfId="0" applyFont="1" applyFill="1" applyBorder="1" applyAlignment="1" applyProtection="1">
      <alignment horizontal="center" vertical="center" shrinkToFit="1"/>
    </xf>
    <xf numFmtId="0" fontId="0" fillId="0" borderId="39" xfId="0" applyFill="1" applyBorder="1" applyAlignment="1" applyProtection="1">
      <alignment horizontal="center" vertical="center"/>
    </xf>
    <xf numFmtId="0" fontId="0" fillId="0" borderId="35" xfId="0" applyFont="1" applyFill="1" applyBorder="1" applyAlignment="1" applyProtection="1">
      <alignment horizontal="center" vertical="center"/>
    </xf>
    <xf numFmtId="0" fontId="0" fillId="0" borderId="30" xfId="0" applyFont="1" applyFill="1" applyBorder="1" applyAlignment="1" applyProtection="1">
      <alignment horizontal="center" vertical="center"/>
    </xf>
    <xf numFmtId="0" fontId="5" fillId="7" borderId="39" xfId="0" applyFont="1" applyFill="1" applyBorder="1" applyAlignment="1" applyProtection="1">
      <alignment horizontal="center" vertical="center"/>
    </xf>
    <xf numFmtId="0" fontId="5" fillId="7" borderId="35" xfId="0" applyFont="1" applyFill="1" applyBorder="1" applyAlignment="1" applyProtection="1">
      <alignment horizontal="center" vertical="center"/>
    </xf>
    <xf numFmtId="0" fontId="5" fillId="7" borderId="30" xfId="0" applyFont="1" applyFill="1" applyBorder="1" applyAlignment="1" applyProtection="1">
      <alignment horizontal="center" vertical="center"/>
    </xf>
    <xf numFmtId="0" fontId="5" fillId="3" borderId="39" xfId="0" applyFont="1" applyFill="1" applyBorder="1" applyAlignment="1" applyProtection="1">
      <alignment horizontal="center" vertical="center" shrinkToFit="1"/>
    </xf>
    <xf numFmtId="0" fontId="5" fillId="3" borderId="35" xfId="0" applyFont="1" applyFill="1" applyBorder="1" applyAlignment="1" applyProtection="1">
      <alignment horizontal="center" vertical="center" shrinkToFit="1"/>
    </xf>
    <xf numFmtId="0" fontId="5" fillId="3" borderId="30" xfId="0" applyFont="1" applyFill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 vertical="center"/>
    </xf>
    <xf numFmtId="0" fontId="5" fillId="7" borderId="31" xfId="0" applyFont="1" applyFill="1" applyBorder="1" applyAlignment="1" applyProtection="1">
      <alignment horizontal="center" vertical="center"/>
    </xf>
    <xf numFmtId="0" fontId="5" fillId="7" borderId="24" xfId="0" applyFont="1" applyFill="1" applyBorder="1" applyAlignment="1" applyProtection="1">
      <alignment horizontal="center" vertical="center"/>
    </xf>
    <xf numFmtId="0" fontId="5" fillId="7" borderId="32" xfId="0" applyFont="1" applyFill="1" applyBorder="1" applyAlignment="1" applyProtection="1">
      <alignment horizontal="center" vertical="center"/>
    </xf>
    <xf numFmtId="0" fontId="5" fillId="7" borderId="29" xfId="0" applyFont="1" applyFill="1" applyBorder="1" applyAlignment="1" applyProtection="1">
      <alignment horizontal="center" vertical="center"/>
    </xf>
    <xf numFmtId="0" fontId="5" fillId="7" borderId="28" xfId="0" applyFont="1" applyFill="1" applyBorder="1" applyAlignment="1" applyProtection="1">
      <alignment horizontal="center" vertical="center"/>
    </xf>
    <xf numFmtId="0" fontId="5" fillId="7" borderId="49" xfId="0" applyFont="1" applyFill="1" applyBorder="1" applyAlignment="1" applyProtection="1">
      <alignment horizontal="center" vertical="center"/>
    </xf>
    <xf numFmtId="0" fontId="0" fillId="7" borderId="55" xfId="0" applyFill="1" applyBorder="1" applyAlignment="1" applyProtection="1">
      <alignment horizontal="center" vertical="center" shrinkToFit="1"/>
    </xf>
    <xf numFmtId="0" fontId="5" fillId="7" borderId="34" xfId="0" applyFont="1" applyFill="1" applyBorder="1" applyAlignment="1" applyProtection="1">
      <alignment horizontal="center" vertical="center" shrinkToFit="1"/>
    </xf>
    <xf numFmtId="0" fontId="0" fillId="7" borderId="33" xfId="0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horizontal="center" vertical="center"/>
    </xf>
    <xf numFmtId="0" fontId="5" fillId="7" borderId="48" xfId="0" applyFont="1" applyFill="1" applyBorder="1" applyAlignment="1" applyProtection="1">
      <alignment horizontal="center" vertical="center"/>
    </xf>
    <xf numFmtId="0" fontId="5" fillId="7" borderId="39" xfId="0" applyFont="1" applyFill="1" applyBorder="1" applyAlignment="1" applyProtection="1">
      <alignment horizontal="left" vertical="center"/>
    </xf>
    <xf numFmtId="0" fontId="5" fillId="7" borderId="35" xfId="0" applyFont="1" applyFill="1" applyBorder="1" applyAlignment="1" applyProtection="1">
      <alignment horizontal="left" vertical="center"/>
    </xf>
    <xf numFmtId="0" fontId="5" fillId="7" borderId="30" xfId="0" applyFont="1" applyFill="1" applyBorder="1" applyAlignment="1" applyProtection="1">
      <alignment horizontal="left" vertical="center"/>
    </xf>
    <xf numFmtId="0" fontId="5" fillId="7" borderId="33" xfId="0" applyFont="1" applyFill="1" applyBorder="1" applyAlignment="1" applyProtection="1">
      <alignment horizontal="center" vertical="center"/>
    </xf>
    <xf numFmtId="0" fontId="5" fillId="3" borderId="31" xfId="0" applyFont="1" applyFill="1" applyBorder="1" applyAlignment="1" applyProtection="1">
      <alignment horizontal="center" vertical="center" shrinkToFit="1"/>
    </xf>
    <xf numFmtId="0" fontId="5" fillId="3" borderId="24" xfId="0" applyFont="1" applyFill="1" applyBorder="1" applyAlignment="1" applyProtection="1">
      <alignment horizontal="center" vertical="center" shrinkToFit="1"/>
    </xf>
    <xf numFmtId="0" fontId="5" fillId="3" borderId="24" xfId="0" applyFont="1" applyFill="1" applyBorder="1" applyAlignment="1" applyProtection="1">
      <alignment horizontal="left" vertical="center" shrinkToFit="1"/>
    </xf>
    <xf numFmtId="0" fontId="5" fillId="3" borderId="32" xfId="0" applyFont="1" applyFill="1" applyBorder="1" applyAlignment="1" applyProtection="1">
      <alignment horizontal="left" vertical="center" shrinkToFit="1"/>
    </xf>
    <xf numFmtId="0" fontId="5" fillId="3" borderId="29" xfId="0" applyFont="1" applyFill="1" applyBorder="1" applyAlignment="1" applyProtection="1">
      <alignment horizontal="center" vertical="center" shrinkToFit="1"/>
    </xf>
    <xf numFmtId="0" fontId="5" fillId="3" borderId="28" xfId="0" applyFont="1" applyFill="1" applyBorder="1" applyAlignment="1" applyProtection="1">
      <alignment horizontal="center" vertical="center" shrinkToFit="1"/>
    </xf>
    <xf numFmtId="0" fontId="5" fillId="3" borderId="49" xfId="0" applyFont="1" applyFill="1" applyBorder="1" applyAlignment="1" applyProtection="1">
      <alignment horizontal="center" vertical="center" shrinkToFit="1"/>
    </xf>
    <xf numFmtId="0" fontId="5" fillId="11" borderId="39" xfId="0" applyFont="1" applyFill="1" applyBorder="1" applyAlignment="1" applyProtection="1">
      <alignment vertical="center" shrinkToFit="1"/>
      <protection locked="0"/>
    </xf>
    <xf numFmtId="0" fontId="5" fillId="11" borderId="35" xfId="0" applyFont="1" applyFill="1" applyBorder="1" applyAlignment="1" applyProtection="1">
      <alignment vertical="center" shrinkToFit="1"/>
      <protection locked="0"/>
    </xf>
    <xf numFmtId="0" fontId="5" fillId="11" borderId="30" xfId="0" applyFont="1" applyFill="1" applyBorder="1" applyAlignment="1" applyProtection="1">
      <alignment vertical="center" shrinkToFit="1"/>
      <protection locked="0"/>
    </xf>
    <xf numFmtId="0" fontId="11" fillId="3" borderId="33" xfId="0" applyFont="1" applyFill="1" applyBorder="1" applyAlignment="1" applyProtection="1">
      <alignment horizontal="center" vertical="center" shrinkToFit="1"/>
    </xf>
    <xf numFmtId="0" fontId="11" fillId="3" borderId="0" xfId="0" applyFont="1" applyFill="1" applyBorder="1" applyAlignment="1" applyProtection="1">
      <alignment horizontal="center" vertical="center" shrinkToFit="1"/>
    </xf>
    <xf numFmtId="0" fontId="11" fillId="3" borderId="48" xfId="0" applyFont="1" applyFill="1" applyBorder="1" applyAlignment="1" applyProtection="1">
      <alignment horizontal="center" vertical="center" shrinkToFit="1"/>
    </xf>
    <xf numFmtId="0" fontId="11" fillId="3" borderId="29" xfId="0" applyFont="1" applyFill="1" applyBorder="1" applyAlignment="1" applyProtection="1">
      <alignment horizontal="center" vertical="center" shrinkToFit="1"/>
    </xf>
    <xf numFmtId="0" fontId="11" fillId="3" borderId="28" xfId="0" applyFont="1" applyFill="1" applyBorder="1" applyAlignment="1" applyProtection="1">
      <alignment horizontal="center" vertical="center" shrinkToFit="1"/>
    </xf>
    <xf numFmtId="0" fontId="11" fillId="3" borderId="49" xfId="0" applyFont="1" applyFill="1" applyBorder="1" applyAlignment="1" applyProtection="1">
      <alignment horizontal="center" vertical="center" shrinkToFit="1"/>
    </xf>
    <xf numFmtId="0" fontId="0" fillId="7" borderId="31" xfId="0" applyFill="1" applyBorder="1" applyAlignment="1" applyProtection="1">
      <alignment horizontal="center" vertical="center"/>
    </xf>
    <xf numFmtId="0" fontId="5" fillId="7" borderId="55" xfId="0" applyFont="1" applyFill="1" applyBorder="1" applyAlignment="1" applyProtection="1">
      <alignment horizontal="center" vertical="center"/>
    </xf>
    <xf numFmtId="0" fontId="5" fillId="7" borderId="50" xfId="0" applyFont="1" applyFill="1" applyBorder="1" applyAlignment="1" applyProtection="1">
      <alignment horizontal="center" vertical="center"/>
    </xf>
    <xf numFmtId="0" fontId="5" fillId="7" borderId="34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 shrinkToFit="1"/>
    </xf>
    <xf numFmtId="0" fontId="19" fillId="11" borderId="0" xfId="0" applyFont="1" applyFill="1" applyBorder="1" applyAlignment="1" applyProtection="1">
      <alignment horizontal="center" vertical="center" shrinkToFit="1"/>
    </xf>
    <xf numFmtId="0" fontId="19" fillId="11" borderId="48" xfId="0" applyFont="1" applyFill="1" applyBorder="1" applyAlignment="1" applyProtection="1">
      <alignment horizontal="center" vertical="center" shrinkToFit="1"/>
    </xf>
    <xf numFmtId="0" fontId="5" fillId="7" borderId="31" xfId="0" applyFont="1" applyFill="1" applyBorder="1" applyAlignment="1" applyProtection="1">
      <alignment horizontal="center" vertical="center" wrapText="1"/>
    </xf>
    <xf numFmtId="0" fontId="5" fillId="7" borderId="24" xfId="0" applyFont="1" applyFill="1" applyBorder="1" applyAlignment="1" applyProtection="1">
      <alignment horizontal="center" vertical="center" wrapText="1"/>
    </xf>
    <xf numFmtId="0" fontId="5" fillId="7" borderId="32" xfId="0" applyFont="1" applyFill="1" applyBorder="1" applyAlignment="1" applyProtection="1">
      <alignment horizontal="center" vertical="center" wrapText="1"/>
    </xf>
    <xf numFmtId="0" fontId="5" fillId="7" borderId="33" xfId="0" applyFont="1" applyFill="1" applyBorder="1" applyAlignment="1" applyProtection="1">
      <alignment horizontal="center" vertical="center" wrapText="1"/>
    </xf>
    <xf numFmtId="0" fontId="5" fillId="7" borderId="0" xfId="0" applyFont="1" applyFill="1" applyBorder="1" applyAlignment="1" applyProtection="1">
      <alignment horizontal="center" vertical="center" wrapText="1"/>
    </xf>
    <xf numFmtId="0" fontId="5" fillId="7" borderId="48" xfId="0" applyFont="1" applyFill="1" applyBorder="1" applyAlignment="1" applyProtection="1">
      <alignment horizontal="center" vertical="center" wrapText="1"/>
    </xf>
    <xf numFmtId="0" fontId="5" fillId="7" borderId="29" xfId="0" applyFont="1" applyFill="1" applyBorder="1" applyAlignment="1" applyProtection="1">
      <alignment horizontal="center" vertical="center" wrapText="1"/>
    </xf>
    <xf numFmtId="0" fontId="5" fillId="7" borderId="28" xfId="0" applyFont="1" applyFill="1" applyBorder="1" applyAlignment="1" applyProtection="1">
      <alignment horizontal="center" vertical="center" wrapText="1"/>
    </xf>
    <xf numFmtId="0" fontId="5" fillId="7" borderId="49" xfId="0" applyFont="1" applyFill="1" applyBorder="1" applyAlignment="1" applyProtection="1">
      <alignment horizontal="center" vertical="center" wrapText="1"/>
    </xf>
    <xf numFmtId="0" fontId="27" fillId="11" borderId="31" xfId="0" applyFont="1" applyFill="1" applyBorder="1" applyAlignment="1" applyProtection="1">
      <alignment horizontal="left" vertical="center" wrapText="1"/>
      <protection locked="0"/>
    </xf>
    <xf numFmtId="0" fontId="28" fillId="11" borderId="24" xfId="0" applyFont="1" applyFill="1" applyBorder="1" applyAlignment="1" applyProtection="1">
      <alignment horizontal="left" vertical="center" wrapText="1"/>
      <protection locked="0"/>
    </xf>
    <xf numFmtId="0" fontId="28" fillId="11" borderId="32" xfId="0" applyFont="1" applyFill="1" applyBorder="1" applyAlignment="1" applyProtection="1">
      <alignment horizontal="left" vertical="center" wrapText="1"/>
      <protection locked="0"/>
    </xf>
    <xf numFmtId="0" fontId="28" fillId="11" borderId="33" xfId="0" applyFont="1" applyFill="1" applyBorder="1" applyAlignment="1" applyProtection="1">
      <alignment horizontal="left" vertical="center" wrapText="1"/>
      <protection locked="0"/>
    </xf>
    <xf numFmtId="0" fontId="28" fillId="11" borderId="0" xfId="0" applyFont="1" applyFill="1" applyBorder="1" applyAlignment="1" applyProtection="1">
      <alignment horizontal="left" vertical="center" wrapText="1"/>
      <protection locked="0"/>
    </xf>
    <xf numFmtId="0" fontId="28" fillId="11" borderId="48" xfId="0" applyFont="1" applyFill="1" applyBorder="1" applyAlignment="1" applyProtection="1">
      <alignment horizontal="left" vertical="center" wrapText="1"/>
      <protection locked="0"/>
    </xf>
    <xf numFmtId="0" fontId="28" fillId="11" borderId="29" xfId="0" applyFont="1" applyFill="1" applyBorder="1" applyAlignment="1" applyProtection="1">
      <alignment horizontal="left" vertical="center" wrapText="1"/>
      <protection locked="0"/>
    </xf>
    <xf numFmtId="0" fontId="28" fillId="11" borderId="28" xfId="0" applyFont="1" applyFill="1" applyBorder="1" applyAlignment="1" applyProtection="1">
      <alignment horizontal="left" vertical="center" wrapText="1"/>
      <protection locked="0"/>
    </xf>
    <xf numFmtId="0" fontId="28" fillId="11" borderId="49" xfId="0" applyFont="1" applyFill="1" applyBorder="1" applyAlignment="1" applyProtection="1">
      <alignment horizontal="left" vertical="center" wrapText="1"/>
      <protection locked="0"/>
    </xf>
    <xf numFmtId="0" fontId="5" fillId="3" borderId="39" xfId="0" applyFont="1" applyFill="1" applyBorder="1" applyAlignment="1" applyProtection="1">
      <alignment horizontal="left" vertical="center" shrinkToFit="1"/>
    </xf>
    <xf numFmtId="0" fontId="5" fillId="3" borderId="35" xfId="0" applyFont="1" applyFill="1" applyBorder="1" applyAlignment="1" applyProtection="1">
      <alignment horizontal="left" vertical="center" shrinkToFit="1"/>
    </xf>
    <xf numFmtId="0" fontId="5" fillId="3" borderId="30" xfId="0" applyFont="1" applyFill="1" applyBorder="1" applyAlignment="1" applyProtection="1">
      <alignment horizontal="left" vertical="center" shrinkToFit="1"/>
    </xf>
    <xf numFmtId="0" fontId="0" fillId="7" borderId="25" xfId="0" applyFont="1" applyFill="1" applyBorder="1" applyAlignment="1" applyProtection="1">
      <alignment horizontal="center" vertical="center"/>
    </xf>
    <xf numFmtId="0" fontId="5" fillId="4" borderId="33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48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5" fillId="4" borderId="28" xfId="0" applyFont="1" applyFill="1" applyBorder="1" applyAlignment="1" applyProtection="1">
      <alignment horizontal="center" vertical="center"/>
    </xf>
    <xf numFmtId="0" fontId="5" fillId="4" borderId="49" xfId="0" applyFont="1" applyFill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 shrinkToFit="1"/>
      <protection locked="0"/>
    </xf>
    <xf numFmtId="0" fontId="5" fillId="0" borderId="33" xfId="0" applyFont="1" applyFill="1" applyBorder="1" applyAlignment="1" applyProtection="1">
      <alignment horizontal="center" vertical="center" shrinkToFit="1"/>
      <protection locked="0"/>
    </xf>
    <xf numFmtId="0" fontId="5" fillId="0" borderId="35" xfId="0" applyFont="1" applyFill="1" applyBorder="1" applyAlignment="1" applyProtection="1">
      <alignment horizontal="center" vertical="center"/>
    </xf>
    <xf numFmtId="0" fontId="5" fillId="0" borderId="30" xfId="0" applyFont="1" applyFill="1" applyBorder="1" applyAlignment="1" applyProtection="1">
      <alignment horizontal="center" vertical="center"/>
    </xf>
    <xf numFmtId="0" fontId="5" fillId="11" borderId="31" xfId="0" applyFont="1" applyFill="1" applyBorder="1" applyAlignment="1" applyProtection="1">
      <alignment horizontal="center" vertical="center" shrinkToFit="1"/>
    </xf>
    <xf numFmtId="0" fontId="5" fillId="11" borderId="24" xfId="0" applyFont="1" applyFill="1" applyBorder="1" applyAlignment="1" applyProtection="1">
      <alignment horizontal="center" vertical="center" shrinkToFit="1"/>
    </xf>
    <xf numFmtId="0" fontId="5" fillId="11" borderId="32" xfId="0" applyFont="1" applyFill="1" applyBorder="1" applyAlignment="1" applyProtection="1">
      <alignment horizontal="center" vertical="center" shrinkToFit="1"/>
    </xf>
    <xf numFmtId="0" fontId="5" fillId="11" borderId="29" xfId="0" applyFont="1" applyFill="1" applyBorder="1" applyAlignment="1" applyProtection="1">
      <alignment horizontal="center" vertical="center" shrinkToFit="1"/>
    </xf>
    <xf numFmtId="0" fontId="5" fillId="11" borderId="28" xfId="0" applyFont="1" applyFill="1" applyBorder="1" applyAlignment="1" applyProtection="1">
      <alignment horizontal="center" vertical="center" shrinkToFit="1"/>
    </xf>
    <xf numFmtId="0" fontId="5" fillId="11" borderId="49" xfId="0" applyFont="1" applyFill="1" applyBorder="1" applyAlignment="1" applyProtection="1">
      <alignment horizontal="center" vertical="center" shrinkToFit="1"/>
    </xf>
    <xf numFmtId="0" fontId="5" fillId="11" borderId="25" xfId="0" applyFont="1" applyFill="1" applyBorder="1" applyAlignment="1" applyProtection="1">
      <alignment horizontal="center" vertical="center"/>
      <protection locked="0"/>
    </xf>
    <xf numFmtId="0" fontId="5" fillId="11" borderId="39" xfId="0" applyFont="1" applyFill="1" applyBorder="1" applyAlignment="1" applyProtection="1">
      <alignment horizontal="center" vertical="center" shrinkToFit="1"/>
    </xf>
    <xf numFmtId="0" fontId="5" fillId="11" borderId="35" xfId="0" applyFont="1" applyFill="1" applyBorder="1" applyAlignment="1" applyProtection="1">
      <alignment horizontal="center" vertical="center" shrinkToFit="1"/>
    </xf>
    <xf numFmtId="0" fontId="5" fillId="11" borderId="30" xfId="0" applyFont="1" applyFill="1" applyBorder="1" applyAlignment="1" applyProtection="1">
      <alignment horizontal="center" vertical="center" shrinkToFit="1"/>
    </xf>
    <xf numFmtId="0" fontId="8" fillId="7" borderId="25" xfId="0" applyFont="1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 shrinkToFi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3" xfId="0" applyFont="1" applyFill="1" applyBorder="1" applyAlignment="1">
      <alignment horizontal="center" vertical="center" shrinkToFit="1"/>
    </xf>
    <xf numFmtId="0" fontId="5" fillId="0" borderId="0" xfId="0" applyFont="1" applyBorder="1" applyAlignment="1" applyProtection="1">
      <alignment horizontal="center" vertical="center"/>
    </xf>
    <xf numFmtId="0" fontId="0" fillId="7" borderId="39" xfId="0" applyFill="1" applyBorder="1" applyAlignment="1" applyProtection="1">
      <alignment vertical="center"/>
    </xf>
    <xf numFmtId="0" fontId="5" fillId="7" borderId="35" xfId="0" applyFont="1" applyFill="1" applyBorder="1" applyAlignment="1" applyProtection="1">
      <alignment vertical="center"/>
    </xf>
    <xf numFmtId="0" fontId="5" fillId="7" borderId="30" xfId="0" applyFont="1" applyFill="1" applyBorder="1" applyAlignment="1" applyProtection="1">
      <alignment vertical="center"/>
    </xf>
    <xf numFmtId="0" fontId="0" fillId="12" borderId="39" xfId="0" applyFill="1" applyBorder="1" applyAlignment="1" applyProtection="1">
      <alignment horizontal="center" vertical="center"/>
    </xf>
    <xf numFmtId="0" fontId="5" fillId="12" borderId="35" xfId="0" applyFont="1" applyFill="1" applyBorder="1" applyAlignment="1" applyProtection="1">
      <alignment horizontal="center" vertical="center"/>
    </xf>
    <xf numFmtId="0" fontId="5" fillId="12" borderId="3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vertical="center"/>
      <protection locked="0"/>
    </xf>
    <xf numFmtId="0" fontId="5" fillId="2" borderId="24" xfId="0" applyFont="1" applyFill="1" applyBorder="1" applyAlignment="1" applyProtection="1">
      <alignment vertical="center"/>
      <protection locked="0"/>
    </xf>
    <xf numFmtId="0" fontId="5" fillId="2" borderId="32" xfId="0" applyFont="1" applyFill="1" applyBorder="1" applyAlignment="1" applyProtection="1">
      <alignment vertical="center"/>
      <protection locked="0"/>
    </xf>
    <xf numFmtId="0" fontId="5" fillId="2" borderId="29" xfId="0" applyFont="1" applyFill="1" applyBorder="1" applyAlignment="1" applyProtection="1">
      <alignment vertical="center"/>
      <protection locked="0"/>
    </xf>
    <xf numFmtId="0" fontId="5" fillId="2" borderId="28" xfId="0" applyFont="1" applyFill="1" applyBorder="1" applyAlignment="1" applyProtection="1">
      <alignment vertical="center"/>
      <protection locked="0"/>
    </xf>
    <xf numFmtId="0" fontId="5" fillId="2" borderId="49" xfId="0" applyFont="1" applyFill="1" applyBorder="1" applyAlignment="1" applyProtection="1">
      <alignment vertical="center"/>
      <protection locked="0"/>
    </xf>
    <xf numFmtId="0" fontId="5" fillId="2" borderId="31" xfId="0" applyFont="1" applyFill="1" applyBorder="1" applyAlignment="1" applyProtection="1">
      <alignment horizontal="center" vertical="center"/>
      <protection locked="0"/>
    </xf>
    <xf numFmtId="0" fontId="5" fillId="11" borderId="24" xfId="0" applyFont="1" applyFill="1" applyBorder="1" applyAlignment="1" applyProtection="1">
      <alignment horizontal="center" vertical="center"/>
      <protection locked="0"/>
    </xf>
    <xf numFmtId="0" fontId="5" fillId="11" borderId="29" xfId="0" applyFont="1" applyFill="1" applyBorder="1" applyAlignment="1" applyProtection="1">
      <alignment horizontal="center" vertical="center"/>
      <protection locked="0"/>
    </xf>
    <xf numFmtId="0" fontId="5" fillId="11" borderId="28" xfId="0" applyFont="1" applyFill="1" applyBorder="1" applyAlignment="1" applyProtection="1">
      <alignment horizontal="center" vertical="center"/>
      <protection locked="0"/>
    </xf>
    <xf numFmtId="0" fontId="5" fillId="11" borderId="32" xfId="0" applyFont="1" applyFill="1" applyBorder="1" applyAlignment="1" applyProtection="1">
      <alignment horizontal="center" vertical="center"/>
      <protection locked="0"/>
    </xf>
    <xf numFmtId="0" fontId="5" fillId="11" borderId="49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</xf>
    <xf numFmtId="0" fontId="0" fillId="11" borderId="39" xfId="0" applyFill="1" applyBorder="1" applyAlignment="1" applyProtection="1">
      <alignment horizontal="center" vertical="center"/>
      <protection locked="0"/>
    </xf>
    <xf numFmtId="0" fontId="5" fillId="11" borderId="35" xfId="0" applyFont="1" applyFill="1" applyBorder="1" applyAlignment="1" applyProtection="1">
      <alignment horizontal="center" vertical="center"/>
      <protection locked="0"/>
    </xf>
    <xf numFmtId="0" fontId="0" fillId="11" borderId="31" xfId="0" applyFill="1" applyBorder="1" applyAlignment="1" applyProtection="1">
      <alignment horizontal="center" vertical="center"/>
      <protection locked="0"/>
    </xf>
    <xf numFmtId="0" fontId="0" fillId="11" borderId="31" xfId="0" applyFont="1" applyFill="1" applyBorder="1" applyAlignment="1" applyProtection="1">
      <alignment horizontal="center" vertical="center"/>
      <protection locked="0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7" borderId="39" xfId="0" applyFill="1" applyBorder="1" applyAlignment="1" applyProtection="1">
      <alignment horizontal="center" vertical="center"/>
    </xf>
    <xf numFmtId="0" fontId="9" fillId="7" borderId="29" xfId="0" applyFont="1" applyFill="1" applyBorder="1" applyAlignment="1" applyProtection="1">
      <alignment horizontal="center" vertical="center" shrinkToFit="1"/>
    </xf>
    <xf numFmtId="0" fontId="9" fillId="7" borderId="28" xfId="0" applyFont="1" applyFill="1" applyBorder="1" applyAlignment="1" applyProtection="1">
      <alignment horizontal="center" vertical="center" shrinkToFit="1"/>
    </xf>
    <xf numFmtId="0" fontId="9" fillId="7" borderId="49" xfId="0" applyFont="1" applyFill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horizontal="center" vertical="center"/>
    </xf>
    <xf numFmtId="0" fontId="5" fillId="2" borderId="35" xfId="0" applyFont="1" applyFill="1" applyBorder="1" applyAlignment="1" applyProtection="1">
      <alignment horizontal="center" vertical="center"/>
    </xf>
    <xf numFmtId="0" fontId="5" fillId="2" borderId="30" xfId="0" applyFont="1" applyFill="1" applyBorder="1" applyAlignment="1" applyProtection="1">
      <alignment horizontal="center" vertical="center"/>
    </xf>
    <xf numFmtId="0" fontId="5" fillId="0" borderId="39" xfId="0" applyFont="1" applyFill="1" applyBorder="1" applyAlignment="1" applyProtection="1">
      <alignment vertical="center"/>
      <protection locked="0"/>
    </xf>
    <xf numFmtId="0" fontId="5" fillId="0" borderId="35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vertical="center"/>
      <protection locked="0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39" xfId="0" applyFont="1" applyFill="1" applyBorder="1" applyAlignment="1" applyProtection="1">
      <alignment vertical="center"/>
      <protection locked="0"/>
    </xf>
    <xf numFmtId="0" fontId="5" fillId="2" borderId="35" xfId="0" applyFont="1" applyFill="1" applyBorder="1" applyAlignment="1" applyProtection="1">
      <alignment vertical="center"/>
      <protection locked="0"/>
    </xf>
    <xf numFmtId="0" fontId="5" fillId="2" borderId="30" xfId="0" applyFont="1" applyFill="1" applyBorder="1" applyAlignment="1" applyProtection="1">
      <alignment vertical="center"/>
      <protection locked="0"/>
    </xf>
    <xf numFmtId="0" fontId="5" fillId="11" borderId="30" xfId="0" applyFont="1" applyFill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 applyProtection="1">
      <alignment horizontal="left" vertical="center" wrapText="1"/>
      <protection locked="0"/>
    </xf>
    <xf numFmtId="0" fontId="5" fillId="2" borderId="0" xfId="0" applyFont="1" applyFill="1" applyBorder="1" applyAlignment="1" applyProtection="1">
      <alignment horizontal="left" vertical="center" wrapText="1"/>
      <protection locked="0"/>
    </xf>
    <xf numFmtId="0" fontId="5" fillId="2" borderId="48" xfId="0" applyFont="1" applyFill="1" applyBorder="1" applyAlignment="1" applyProtection="1">
      <alignment horizontal="left" vertical="center" wrapText="1"/>
      <protection locked="0"/>
    </xf>
    <xf numFmtId="0" fontId="5" fillId="2" borderId="29" xfId="0" applyFont="1" applyFill="1" applyBorder="1" applyAlignment="1" applyProtection="1">
      <alignment horizontal="left" vertical="center" wrapText="1"/>
      <protection locked="0"/>
    </xf>
    <xf numFmtId="0" fontId="5" fillId="2" borderId="28" xfId="0" applyFont="1" applyFill="1" applyBorder="1" applyAlignment="1" applyProtection="1">
      <alignment horizontal="left" vertical="center" wrapText="1"/>
      <protection locked="0"/>
    </xf>
    <xf numFmtId="0" fontId="5" fillId="2" borderId="49" xfId="0" applyFont="1" applyFill="1" applyBorder="1" applyAlignment="1" applyProtection="1">
      <alignment horizontal="left" vertical="center" wrapText="1"/>
      <protection locked="0"/>
    </xf>
    <xf numFmtId="0" fontId="16" fillId="0" borderId="24" xfId="0" applyFont="1" applyBorder="1" applyAlignment="1" applyProtection="1">
      <alignment horizontal="left" vertical="center"/>
    </xf>
    <xf numFmtId="0" fontId="6" fillId="0" borderId="35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5" fillId="7" borderId="60" xfId="0" applyFont="1" applyFill="1" applyBorder="1" applyAlignment="1" applyProtection="1">
      <alignment vertical="center"/>
    </xf>
    <xf numFmtId="0" fontId="5" fillId="7" borderId="61" xfId="0" applyFont="1" applyFill="1" applyBorder="1" applyAlignment="1" applyProtection="1">
      <alignment vertical="center"/>
    </xf>
    <xf numFmtId="0" fontId="5" fillId="7" borderId="62" xfId="0" applyFont="1" applyFill="1" applyBorder="1" applyAlignment="1" applyProtection="1">
      <alignment vertical="center"/>
    </xf>
    <xf numFmtId="0" fontId="0" fillId="0" borderId="24" xfId="0" applyBorder="1" applyAlignment="1" applyProtection="1">
      <alignment horizontal="left" vertical="top"/>
    </xf>
    <xf numFmtId="0" fontId="5" fillId="0" borderId="24" xfId="0" applyFont="1" applyBorder="1" applyAlignment="1" applyProtection="1">
      <alignment horizontal="left" vertical="top"/>
    </xf>
    <xf numFmtId="0" fontId="5" fillId="0" borderId="0" xfId="0" applyFont="1" applyBorder="1" applyAlignment="1" applyProtection="1">
      <alignment horizontal="left" vertical="top"/>
    </xf>
    <xf numFmtId="0" fontId="5" fillId="0" borderId="28" xfId="0" applyFont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42" xfId="0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textRotation="255" shrinkToFit="1"/>
    </xf>
    <xf numFmtId="0" fontId="5" fillId="0" borderId="21" xfId="0" applyFont="1" applyFill="1" applyBorder="1" applyAlignment="1" applyProtection="1">
      <alignment horizontal="center" vertical="center" textRotation="255" shrinkToFit="1"/>
    </xf>
    <xf numFmtId="0" fontId="5" fillId="0" borderId="38" xfId="0" applyFont="1" applyFill="1" applyBorder="1" applyAlignment="1" applyProtection="1">
      <alignment horizontal="center" vertical="center" textRotation="255" shrinkToFit="1"/>
    </xf>
  </cellXfs>
  <cellStyles count="7">
    <cellStyle name="桁区切り 2" xfId="1"/>
    <cellStyle name="標準" xfId="0" builtinId="0"/>
    <cellStyle name="標準 2" xfId="2"/>
    <cellStyle name="標準 3" xfId="3"/>
    <cellStyle name="標準_Sheet1" xfId="4"/>
    <cellStyle name="標準_Sheet1_1" xfId="5"/>
    <cellStyle name="標準_Sheet1_平成１６年度　学校農業クラブ連盟加盟校" xfId="6"/>
  </cellStyles>
  <dxfs count="2"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FFCC"/>
      <color rgb="FF66FF99"/>
      <color rgb="FF99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152399</xdr:colOff>
      <xdr:row>79</xdr:row>
      <xdr:rowOff>85725</xdr:rowOff>
    </xdr:from>
    <xdr:to>
      <xdr:col>41</xdr:col>
      <xdr:colOff>47625</xdr:colOff>
      <xdr:row>82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10024" y="14887575"/>
          <a:ext cx="3505201" cy="428625"/>
        </a:xfrm>
        <a:prstGeom prst="wedgeRoundRectCallout">
          <a:avLst>
            <a:gd name="adj1" fmla="val -52715"/>
            <a:gd name="adj2" fmla="val 2938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ライトはステージ下手側（客席から見て左側）のみ使用できます</a:t>
          </a:r>
        </a:p>
      </xdr:txBody>
    </xdr:sp>
    <xdr:clientData fPrintsWithSheet="0"/>
  </xdr:twoCellAnchor>
  <xdr:twoCellAnchor>
    <xdr:from>
      <xdr:col>41</xdr:col>
      <xdr:colOff>28574</xdr:colOff>
      <xdr:row>102</xdr:row>
      <xdr:rowOff>133350</xdr:rowOff>
    </xdr:from>
    <xdr:to>
      <xdr:col>49</xdr:col>
      <xdr:colOff>400050</xdr:colOff>
      <xdr:row>104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496174" y="19345275"/>
          <a:ext cx="3505201" cy="428625"/>
        </a:xfrm>
        <a:prstGeom prst="wedgeRoundRectCallout">
          <a:avLst>
            <a:gd name="adj1" fmla="val -58421"/>
            <a:gd name="adj2" fmla="val 7161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演示位置はステージ下手側（客席から見て左側）のみとなります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152399</xdr:colOff>
      <xdr:row>79</xdr:row>
      <xdr:rowOff>85725</xdr:rowOff>
    </xdr:from>
    <xdr:to>
      <xdr:col>41</xdr:col>
      <xdr:colOff>47625</xdr:colOff>
      <xdr:row>82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010024" y="14887575"/>
          <a:ext cx="3505201" cy="428625"/>
        </a:xfrm>
        <a:prstGeom prst="wedgeRoundRectCallout">
          <a:avLst>
            <a:gd name="adj1" fmla="val -52715"/>
            <a:gd name="adj2" fmla="val 2938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ライトはステージ下手側（客席から見て左側）のみ使用できます</a:t>
          </a:r>
        </a:p>
      </xdr:txBody>
    </xdr:sp>
    <xdr:clientData fPrintsWithSheet="0"/>
  </xdr:twoCellAnchor>
  <xdr:twoCellAnchor>
    <xdr:from>
      <xdr:col>41</xdr:col>
      <xdr:colOff>28574</xdr:colOff>
      <xdr:row>102</xdr:row>
      <xdr:rowOff>133350</xdr:rowOff>
    </xdr:from>
    <xdr:to>
      <xdr:col>49</xdr:col>
      <xdr:colOff>400050</xdr:colOff>
      <xdr:row>104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496174" y="19345275"/>
          <a:ext cx="3505201" cy="428625"/>
        </a:xfrm>
        <a:prstGeom prst="wedgeRoundRectCallout">
          <a:avLst>
            <a:gd name="adj1" fmla="val -58421"/>
            <a:gd name="adj2" fmla="val 7161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演示位置はステージ下手側（客席から見て左側）のみとなります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152399</xdr:colOff>
      <xdr:row>79</xdr:row>
      <xdr:rowOff>85725</xdr:rowOff>
    </xdr:from>
    <xdr:to>
      <xdr:col>41</xdr:col>
      <xdr:colOff>47625</xdr:colOff>
      <xdr:row>82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010024" y="14887575"/>
          <a:ext cx="3505201" cy="428625"/>
        </a:xfrm>
        <a:prstGeom prst="wedgeRoundRectCallout">
          <a:avLst>
            <a:gd name="adj1" fmla="val -52715"/>
            <a:gd name="adj2" fmla="val 2938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ライトはステージ下手側（客席から見て左側）のみ使用できます</a:t>
          </a:r>
        </a:p>
      </xdr:txBody>
    </xdr:sp>
    <xdr:clientData fPrintsWithSheet="0"/>
  </xdr:twoCellAnchor>
  <xdr:twoCellAnchor>
    <xdr:from>
      <xdr:col>41</xdr:col>
      <xdr:colOff>28574</xdr:colOff>
      <xdr:row>102</xdr:row>
      <xdr:rowOff>133350</xdr:rowOff>
    </xdr:from>
    <xdr:to>
      <xdr:col>49</xdr:col>
      <xdr:colOff>400050</xdr:colOff>
      <xdr:row>104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496174" y="19345275"/>
          <a:ext cx="3505201" cy="428625"/>
        </a:xfrm>
        <a:prstGeom prst="wedgeRoundRectCallout">
          <a:avLst>
            <a:gd name="adj1" fmla="val -58421"/>
            <a:gd name="adj2" fmla="val 7161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演示位置はステージ下手側（客席から見て左側）のみとなります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152399</xdr:colOff>
      <xdr:row>79</xdr:row>
      <xdr:rowOff>85725</xdr:rowOff>
    </xdr:from>
    <xdr:to>
      <xdr:col>41</xdr:col>
      <xdr:colOff>47625</xdr:colOff>
      <xdr:row>82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010024" y="14887575"/>
          <a:ext cx="3505201" cy="428625"/>
        </a:xfrm>
        <a:prstGeom prst="wedgeRoundRectCallout">
          <a:avLst>
            <a:gd name="adj1" fmla="val -52715"/>
            <a:gd name="adj2" fmla="val 29388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ライトはステージ下手側（客席から見て左側）のみ使用できます</a:t>
          </a:r>
        </a:p>
      </xdr:txBody>
    </xdr:sp>
    <xdr:clientData fPrintsWithSheet="0"/>
  </xdr:twoCellAnchor>
  <xdr:twoCellAnchor>
    <xdr:from>
      <xdr:col>41</xdr:col>
      <xdr:colOff>28574</xdr:colOff>
      <xdr:row>102</xdr:row>
      <xdr:rowOff>133350</xdr:rowOff>
    </xdr:from>
    <xdr:to>
      <xdr:col>49</xdr:col>
      <xdr:colOff>400050</xdr:colOff>
      <xdr:row>104</xdr:row>
      <xdr:rowOff>142875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7496174" y="19345275"/>
          <a:ext cx="3505201" cy="428625"/>
        </a:xfrm>
        <a:prstGeom prst="wedgeRoundRectCallout">
          <a:avLst>
            <a:gd name="adj1" fmla="val -58421"/>
            <a:gd name="adj2" fmla="val 71610"/>
            <a:gd name="adj3" fmla="val 16667"/>
          </a:avLst>
        </a:prstGeom>
        <a:solidFill>
          <a:schemeClr val="bg1"/>
        </a:solidFill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lIns="36000" tIns="0" rIns="36000" bIns="0" rtlCol="0" anchor="ctr" anchorCtr="0"/>
        <a:lstStyle/>
        <a:p>
          <a:pPr algn="l"/>
          <a:r>
            <a:rPr kumimoji="1" lang="ja-JP" altLang="en-US" sz="900"/>
            <a:t>演示位置はステージ下手側（客席から見て左側）のみとなります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N25"/>
  <sheetViews>
    <sheetView tabSelected="1" zoomScale="115" zoomScaleNormal="115" workbookViewId="0">
      <selection activeCell="B5" sqref="B5"/>
    </sheetView>
  </sheetViews>
  <sheetFormatPr defaultColWidth="10.5" defaultRowHeight="13.5" x14ac:dyDescent="0.15"/>
  <cols>
    <col min="1" max="1" width="1.25" style="11" customWidth="1"/>
    <col min="2" max="3" width="18" style="10" customWidth="1"/>
    <col min="4" max="4" width="12.875" style="10" customWidth="1"/>
    <col min="5" max="5" width="8.625" style="10" customWidth="1"/>
    <col min="6" max="6" width="4.625" style="10" customWidth="1"/>
    <col min="7" max="7" width="18.375" style="25" customWidth="1"/>
    <col min="8" max="8" width="1.5" style="10" customWidth="1"/>
    <col min="9" max="9" width="15.5" style="10" customWidth="1"/>
    <col min="10" max="10" width="15.625" style="10" customWidth="1"/>
    <col min="11" max="12" width="10.5" style="10" customWidth="1"/>
    <col min="13" max="13" width="6.625" style="10" customWidth="1"/>
    <col min="14" max="14" width="11.625" style="10" customWidth="1"/>
    <col min="15" max="15" width="6.875" style="10" customWidth="1"/>
    <col min="16" max="16" width="7" style="10" customWidth="1"/>
    <col min="17" max="17" width="7.5" style="10" customWidth="1"/>
    <col min="18" max="18" width="7.25" style="10" customWidth="1"/>
    <col min="19" max="22" width="7.625" style="8" customWidth="1"/>
    <col min="23" max="23" width="15.625" style="8" hidden="1" customWidth="1"/>
    <col min="24" max="34" width="10.625" style="8" hidden="1" customWidth="1"/>
    <col min="35" max="35" width="9" style="8" hidden="1" customWidth="1"/>
    <col min="36" max="37" width="10.625" style="8" hidden="1" customWidth="1"/>
    <col min="38" max="38" width="9" style="8" hidden="1" customWidth="1"/>
    <col min="39" max="41" width="10.625" style="8" hidden="1" customWidth="1"/>
    <col min="42" max="53" width="0" style="8" hidden="1" customWidth="1"/>
    <col min="54" max="66" width="9" style="8" customWidth="1"/>
    <col min="67" max="242" width="9" style="10" customWidth="1"/>
    <col min="243" max="243" width="1.25" style="10" customWidth="1"/>
    <col min="244" max="244" width="27.625" style="10" customWidth="1"/>
    <col min="245" max="245" width="3.625" style="10" customWidth="1"/>
    <col min="246" max="247" width="14.125" style="10" customWidth="1"/>
    <col min="248" max="248" width="4.625" style="10" customWidth="1"/>
    <col min="249" max="249" width="18.375" style="10" customWidth="1"/>
    <col min="250" max="251" width="3.625" style="10" customWidth="1"/>
    <col min="252" max="252" width="15.5" style="10" customWidth="1"/>
    <col min="253" max="253" width="15.625" style="10" customWidth="1"/>
    <col min="254" max="16384" width="10.5" style="10"/>
  </cols>
  <sheetData>
    <row r="1" spans="1:66" s="3" customFormat="1" ht="24.95" customHeight="1" x14ac:dyDescent="0.15">
      <c r="A1" s="1">
        <v>0</v>
      </c>
      <c r="B1" s="223" t="s">
        <v>2506</v>
      </c>
      <c r="C1" s="223"/>
      <c r="D1" s="223"/>
      <c r="E1" s="223"/>
      <c r="F1" s="223"/>
      <c r="G1" s="223"/>
      <c r="H1"/>
      <c r="I1"/>
      <c r="J1"/>
      <c r="K1"/>
      <c r="L1" s="2"/>
      <c r="R1" s="4"/>
      <c r="S1" s="5"/>
      <c r="T1" s="5"/>
      <c r="U1" s="5"/>
      <c r="V1" s="5"/>
      <c r="W1" s="5"/>
      <c r="X1" s="5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66" s="3" customFormat="1" ht="24.95" customHeight="1" thickBot="1" x14ac:dyDescent="0.2">
      <c r="A2" s="1"/>
      <c r="B2" s="202"/>
      <c r="C2" s="203"/>
      <c r="D2" s="2"/>
      <c r="E2" s="2"/>
      <c r="F2" s="2"/>
      <c r="G2" s="2"/>
      <c r="H2"/>
      <c r="I2"/>
      <c r="J2"/>
      <c r="K2"/>
      <c r="L2" s="2"/>
      <c r="R2" s="4"/>
      <c r="S2" s="5"/>
      <c r="T2" s="5"/>
      <c r="U2" s="5"/>
      <c r="V2" s="5"/>
      <c r="W2" s="5"/>
      <c r="X2" s="5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15.75" customHeight="1" thickBot="1" x14ac:dyDescent="0.2">
      <c r="A3" s="7">
        <v>41488</v>
      </c>
      <c r="B3" s="205" t="s">
        <v>0</v>
      </c>
      <c r="C3" s="159"/>
      <c r="D3" s="159"/>
      <c r="E3" s="159"/>
      <c r="F3" s="159"/>
      <c r="G3" s="206"/>
      <c r="H3"/>
      <c r="I3"/>
      <c r="J3"/>
      <c r="K3"/>
      <c r="X3" s="9"/>
    </row>
    <row r="4" spans="1:66" ht="24" customHeight="1" thickTop="1" thickBot="1" x14ac:dyDescent="0.2">
      <c r="B4" s="204"/>
      <c r="C4" s="3"/>
      <c r="D4" s="3"/>
      <c r="E4" s="3"/>
      <c r="F4" s="3"/>
      <c r="G4" s="207"/>
      <c r="X4" s="9"/>
    </row>
    <row r="5" spans="1:66" ht="14.1" customHeight="1" x14ac:dyDescent="0.15">
      <c r="A5" s="15"/>
      <c r="B5" s="208"/>
      <c r="C5" s="3"/>
      <c r="D5" s="3"/>
      <c r="E5" s="3"/>
      <c r="F5" s="3"/>
      <c r="G5" s="207"/>
      <c r="W5" s="9"/>
      <c r="X5" s="9"/>
    </row>
    <row r="6" spans="1:66" ht="24" customHeight="1" x14ac:dyDescent="0.15">
      <c r="A6" s="15"/>
      <c r="B6" s="27"/>
      <c r="C6" s="3"/>
      <c r="D6" s="3"/>
      <c r="E6" s="3"/>
      <c r="F6" s="3"/>
      <c r="G6" s="207"/>
      <c r="S6" s="9"/>
      <c r="T6" s="9"/>
      <c r="U6" s="9"/>
      <c r="V6" s="9"/>
    </row>
    <row r="7" spans="1:66" x14ac:dyDescent="0.15">
      <c r="B7" s="3"/>
      <c r="C7" s="3"/>
      <c r="D7" s="3"/>
      <c r="E7" s="3"/>
      <c r="F7" s="3"/>
      <c r="G7" s="207"/>
    </row>
    <row r="8" spans="1:66" ht="14.25" thickBot="1" x14ac:dyDescent="0.2">
      <c r="B8" s="3"/>
      <c r="C8" s="3"/>
      <c r="D8" s="3"/>
      <c r="E8" s="3"/>
      <c r="F8" s="3"/>
      <c r="G8" s="207"/>
    </row>
    <row r="9" spans="1:66" ht="15.75" customHeight="1" thickBot="1" x14ac:dyDescent="0.2">
      <c r="B9" s="224" t="s">
        <v>1</v>
      </c>
      <c r="C9" s="226"/>
      <c r="D9" s="211" t="s">
        <v>2</v>
      </c>
      <c r="E9" s="224" t="s">
        <v>3</v>
      </c>
      <c r="F9" s="225"/>
      <c r="G9" s="226"/>
    </row>
    <row r="10" spans="1:66" ht="25.5" customHeight="1" thickTop="1" thickBot="1" x14ac:dyDescent="0.2">
      <c r="B10" s="230" t="e">
        <f>VLOOKUP($B$4,Master!$H$3:$R$449,2)</f>
        <v>#N/A</v>
      </c>
      <c r="C10" s="231"/>
      <c r="D10" s="12" t="e">
        <f>VLOOKUP($B$4,Master!$H$3:$R$449,3)</f>
        <v>#N/A</v>
      </c>
      <c r="E10" s="230" t="e">
        <f>VLOOKUP($B$4,Master!$H$3:$R$449,5)</f>
        <v>#N/A</v>
      </c>
      <c r="F10" s="232"/>
      <c r="G10" s="231"/>
    </row>
    <row r="11" spans="1:66" ht="15.75" customHeight="1" thickBot="1" x14ac:dyDescent="0.2">
      <c r="B11" s="26"/>
      <c r="C11" s="3"/>
      <c r="D11" s="205" t="s">
        <v>4</v>
      </c>
      <c r="E11" s="224" t="s">
        <v>5</v>
      </c>
      <c r="F11" s="225"/>
      <c r="G11" s="226"/>
    </row>
    <row r="12" spans="1:66" ht="25.5" customHeight="1" thickTop="1" thickBot="1" x14ac:dyDescent="0.2">
      <c r="B12" s="26"/>
      <c r="C12" s="3"/>
      <c r="D12" s="12" t="e">
        <f>IF(VLOOKUP($B$4,Master!$H$3:$R$449,11)=1,"全日制",IF(VLOOKUP($B$4,Master!$H$3:$R$449,11)=2,"定時制",IF(VLOOKUP($B$4,Master!$H$3:$R$449,11)=3,"分校","？")))</f>
        <v>#N/A</v>
      </c>
      <c r="E12" s="227" t="e">
        <f>VLOOKUP($B$4,Master!$H$3:$R$449,10)</f>
        <v>#N/A</v>
      </c>
      <c r="F12" s="228"/>
      <c r="G12" s="229"/>
    </row>
    <row r="13" spans="1:66" ht="15.75" customHeight="1" thickBot="1" x14ac:dyDescent="0.2">
      <c r="B13" s="3"/>
      <c r="C13" s="3"/>
      <c r="D13" s="3"/>
      <c r="E13" s="3"/>
      <c r="F13" s="3"/>
      <c r="G13" s="3"/>
    </row>
    <row r="14" spans="1:66" ht="15.75" customHeight="1" thickBot="1" x14ac:dyDescent="0.2">
      <c r="B14" s="224" t="s">
        <v>6</v>
      </c>
      <c r="C14" s="226"/>
      <c r="D14" s="224" t="s">
        <v>7</v>
      </c>
      <c r="E14" s="225"/>
      <c r="F14" s="225"/>
      <c r="G14" s="226"/>
      <c r="Q14" s="8"/>
      <c r="R14" s="8"/>
      <c r="BM14" s="10"/>
      <c r="BN14" s="10"/>
    </row>
    <row r="15" spans="1:66" ht="25.5" customHeight="1" thickTop="1" thickBot="1" x14ac:dyDescent="0.2">
      <c r="B15" s="230" t="e">
        <f>VLOOKUP($B$4,Master!$H$3:$R$449,8)</f>
        <v>#N/A</v>
      </c>
      <c r="C15" s="231"/>
      <c r="D15" s="230" t="e">
        <f>VLOOKUP($B$4,Master!$H$3:$R$449,7)</f>
        <v>#N/A</v>
      </c>
      <c r="E15" s="232"/>
      <c r="F15" s="232"/>
      <c r="G15" s="231"/>
      <c r="Q15" s="8"/>
      <c r="R15" s="8"/>
      <c r="BM15" s="10"/>
      <c r="BN15" s="10"/>
    </row>
    <row r="16" spans="1:66" ht="15.75" customHeight="1" thickBot="1" x14ac:dyDescent="0.2">
      <c r="B16" s="224" t="s">
        <v>8</v>
      </c>
      <c r="C16" s="226"/>
      <c r="D16"/>
      <c r="E16"/>
      <c r="F16"/>
      <c r="G16"/>
      <c r="Q16" s="8"/>
      <c r="R16" s="8"/>
      <c r="BM16" s="10"/>
      <c r="BN16" s="10"/>
    </row>
    <row r="17" spans="2:66" ht="25.5" customHeight="1" thickTop="1" thickBot="1" x14ac:dyDescent="0.2">
      <c r="B17" s="230" t="e">
        <f>VLOOKUP($B$4,Master!$H$3:$R$449,9)</f>
        <v>#N/A</v>
      </c>
      <c r="C17" s="231"/>
      <c r="D17"/>
      <c r="E17"/>
      <c r="F17"/>
      <c r="G17"/>
      <c r="Q17" s="8"/>
      <c r="R17" s="8"/>
      <c r="BM17" s="10"/>
      <c r="BN17" s="10"/>
    </row>
    <row r="18" spans="2:66" ht="15.75" customHeight="1" thickBot="1" x14ac:dyDescent="0.2">
      <c r="B18" s="3"/>
      <c r="C18" s="3"/>
      <c r="D18" s="3"/>
      <c r="E18" s="3"/>
      <c r="F18" s="3"/>
      <c r="G18" s="207"/>
    </row>
    <row r="19" spans="2:66" ht="15.75" customHeight="1" thickBot="1" x14ac:dyDescent="0.2">
      <c r="B19" s="209" t="s">
        <v>9</v>
      </c>
      <c r="C19" s="210" t="s">
        <v>10</v>
      </c>
      <c r="D19" s="3"/>
      <c r="E19" s="3"/>
      <c r="F19" s="3"/>
      <c r="G19" s="207"/>
    </row>
    <row r="20" spans="2:66" ht="25.5" customHeight="1" thickTop="1" thickBot="1" x14ac:dyDescent="0.2">
      <c r="B20" s="13"/>
      <c r="C20" s="14"/>
      <c r="D20" s="3"/>
      <c r="E20" s="3"/>
      <c r="F20" s="3"/>
      <c r="G20" s="207"/>
    </row>
    <row r="21" spans="2:66" ht="15.75" customHeight="1" thickBot="1" x14ac:dyDescent="0.2">
      <c r="B21" s="209" t="s">
        <v>11</v>
      </c>
      <c r="C21" s="210" t="s">
        <v>12</v>
      </c>
      <c r="D21" s="3"/>
      <c r="E21" s="3"/>
      <c r="F21" s="3"/>
      <c r="G21" s="207"/>
    </row>
    <row r="22" spans="2:66" ht="25.5" customHeight="1" thickTop="1" thickBot="1" x14ac:dyDescent="0.2">
      <c r="B22" s="17"/>
      <c r="C22" s="18"/>
      <c r="D22" s="3"/>
      <c r="E22" s="3"/>
      <c r="F22" s="3"/>
      <c r="G22" s="3"/>
    </row>
    <row r="23" spans="2:66" ht="15.75" customHeight="1" x14ac:dyDescent="0.15">
      <c r="G23" s="10"/>
    </row>
    <row r="24" spans="2:66" ht="15.75" customHeight="1" x14ac:dyDescent="0.15">
      <c r="G24" s="10"/>
    </row>
    <row r="25" spans="2:66" x14ac:dyDescent="0.15">
      <c r="G25" s="10"/>
    </row>
  </sheetData>
  <mergeCells count="13">
    <mergeCell ref="B1:G1"/>
    <mergeCell ref="E11:G11"/>
    <mergeCell ref="B16:C16"/>
    <mergeCell ref="E12:G12"/>
    <mergeCell ref="B17:C17"/>
    <mergeCell ref="B9:C9"/>
    <mergeCell ref="E9:G9"/>
    <mergeCell ref="B14:C14"/>
    <mergeCell ref="B10:C10"/>
    <mergeCell ref="E10:G10"/>
    <mergeCell ref="B15:C15"/>
    <mergeCell ref="D14:G14"/>
    <mergeCell ref="D15:G15"/>
  </mergeCells>
  <phoneticPr fontId="2"/>
  <dataValidations count="12">
    <dataValidation imeMode="fullKatakana" allowBlank="1" sqref="K65242:L65376 IT65242:IV65376"/>
    <dataValidation imeMode="hiragana" allowBlank="1" sqref="I65242:J65376 IR65242:IS65376"/>
    <dataValidation imeMode="on" allowBlank="1" showInputMessage="1" showErrorMessage="1" sqref="IR65237:IS65237 IR6:IS6 I65237:J65237 B20:C20 B22:C22"/>
    <dataValidation type="whole" allowBlank="1" showInputMessage="1" showErrorMessage="1" sqref="B4 IJ4 B65235 IJ65235">
      <formula1>0</formula1>
      <formula2>9999999999999</formula2>
    </dataValidation>
    <dataValidation type="list" imeMode="hiragana" showInputMessage="1" showErrorMessage="1" sqref="D65300:D65315 IL65300:IL65315">
      <formula1>M農業鑑定</formula1>
    </dataValidation>
    <dataValidation imeMode="off" showInputMessage="1" showErrorMessage="1" errorTitle="学年の入力" error="学年は，1,2,3,4 を入力して下さい" sqref="H65345:H65346 IP65345:IQ65346"/>
    <dataValidation type="list" allowBlank="1" showInputMessage="1" showErrorMessage="1" sqref="IM65347:IM65376 E65347:E65376">
      <formula1>"プロジェクト,意見,平板測量,農業鑑定,クラ代,代議員会,大会式典"</formula1>
    </dataValidation>
    <dataValidation type="list" allowBlank="1" showInputMessage="1" showErrorMessage="1" prompt="※旗手が代議員でない場合は見学・視察種目の欄から参加する競技種目を選択してください。" sqref="E65340 IM65340">
      <formula1>"プロジェクト,意見,平板測量,農業鑑定,クラ代,"</formula1>
    </dataValidation>
    <dataValidation type="whole" imeMode="halfAlpha" allowBlank="1" showInputMessage="1" showErrorMessage="1" sqref="I65386:J65386 IR65386:IS65386">
      <formula1>0</formula1>
      <formula2>100</formula2>
    </dataValidation>
    <dataValidation imeMode="fullKatakana" allowBlank="1" showInputMessage="1" showErrorMessage="1" sqref="F65381 IN65381 E12"/>
    <dataValidation imeMode="hiragana" allowBlank="1" showInputMessage="1" showErrorMessage="1" sqref="E65381 IM65381"/>
    <dataValidation imeMode="off" allowBlank="1" showInputMessage="1" showErrorMessage="1" sqref="K65379 IT65379 B17:C17"/>
  </dataValidations>
  <pageMargins left="0.7" right="0.7" top="0.75" bottom="0.75" header="0.3" footer="0.3"/>
  <pageSetup paperSize="9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4"/>
  <sheetViews>
    <sheetView view="pageBreakPreview" zoomScale="80" zoomScaleNormal="100" zoomScaleSheetLayoutView="80" workbookViewId="0">
      <selection activeCell="AI1" sqref="AI1"/>
    </sheetView>
  </sheetViews>
  <sheetFormatPr defaultRowHeight="16.5" customHeight="1" x14ac:dyDescent="0.15"/>
  <cols>
    <col min="1" max="1" width="1.5" style="26" customWidth="1"/>
    <col min="2" max="7" width="3" style="26" customWidth="1"/>
    <col min="8" max="23" width="1.25" style="26" customWidth="1"/>
    <col min="24" max="24" width="3.25" style="26" customWidth="1"/>
    <col min="25" max="25" width="2.25" style="26" customWidth="1"/>
    <col min="26" max="26" width="5.625" style="26" customWidth="1"/>
    <col min="27" max="30" width="3" style="26" customWidth="1"/>
    <col min="31" max="31" width="6.375" style="26" customWidth="1"/>
    <col min="32" max="33" width="1.625" style="26" customWidth="1"/>
    <col min="34" max="36" width="3" style="26" customWidth="1"/>
    <col min="37" max="37" width="1.5" style="26" customWidth="1"/>
    <col min="38" max="39" width="3" style="26" customWidth="1"/>
    <col min="40" max="41" width="4.625" style="26" customWidth="1"/>
    <col min="42" max="42" width="2.125" style="26" customWidth="1"/>
    <col min="43" max="46" width="3" style="26" customWidth="1"/>
    <col min="47" max="16384" width="9" style="26"/>
  </cols>
  <sheetData>
    <row r="1" spans="2:55" ht="16.5" customHeight="1" x14ac:dyDescent="0.15">
      <c r="B1" s="40"/>
      <c r="C1" s="246" t="s">
        <v>13</v>
      </c>
      <c r="D1" s="247"/>
      <c r="E1" s="247"/>
      <c r="F1" s="247"/>
      <c r="G1" s="247"/>
      <c r="H1" s="247"/>
      <c r="I1" s="247"/>
      <c r="J1" s="248"/>
      <c r="AI1" s="41" t="s">
        <v>14</v>
      </c>
      <c r="AJ1" s="41"/>
      <c r="AK1" s="41"/>
      <c r="AL1" s="41"/>
      <c r="AM1" s="41"/>
      <c r="AN1" s="41"/>
      <c r="AO1" s="41"/>
      <c r="AU1" s="30"/>
      <c r="AV1" s="64"/>
      <c r="AW1" s="64"/>
      <c r="AX1" s="64"/>
      <c r="AY1" s="64"/>
      <c r="AZ1" s="64"/>
      <c r="BA1" s="64"/>
      <c r="BB1" s="64"/>
      <c r="BC1" s="27"/>
    </row>
    <row r="2" spans="2:55" ht="26.25" customHeight="1" x14ac:dyDescent="0.15">
      <c r="B2" s="255" t="str">
        <f>"プロジェクト発表会　「"&amp;RIGHT(C1,1)&amp;"類」　出場申込書"</f>
        <v>プロジェクト発表会　「Ⅰ類」　出場申込書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42"/>
      <c r="AU2" s="30"/>
      <c r="AV2" s="27"/>
      <c r="AW2" s="27"/>
      <c r="AX2" s="27"/>
      <c r="AY2" s="27"/>
      <c r="AZ2" s="27"/>
      <c r="BA2" s="27"/>
      <c r="BB2" s="27"/>
      <c r="BC2" s="27"/>
    </row>
    <row r="3" spans="2:55" ht="20.25" customHeight="1" x14ac:dyDescent="0.15">
      <c r="B3" s="249" t="s">
        <v>15</v>
      </c>
      <c r="C3" s="250"/>
      <c r="D3" s="250"/>
      <c r="E3" s="250"/>
      <c r="F3" s="250"/>
      <c r="G3" s="251"/>
      <c r="H3" s="252">
        <f>申込シート①!$B$4</f>
        <v>0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4"/>
      <c r="W3" s="43"/>
      <c r="AU3" s="30"/>
      <c r="AV3" s="27"/>
      <c r="AW3" s="27"/>
      <c r="AX3" s="27"/>
      <c r="AY3" s="27"/>
      <c r="AZ3" s="27"/>
      <c r="BA3" s="27"/>
      <c r="BB3" s="27"/>
      <c r="BC3" s="27"/>
    </row>
    <row r="4" spans="2:55" ht="20.25" customHeight="1" x14ac:dyDescent="0.15">
      <c r="B4" s="249" t="s">
        <v>1</v>
      </c>
      <c r="C4" s="250"/>
      <c r="D4" s="250"/>
      <c r="E4" s="250"/>
      <c r="F4" s="250"/>
      <c r="G4" s="251"/>
      <c r="H4" s="252" t="e">
        <f>申込シート①!$B$10</f>
        <v>#N/A</v>
      </c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4"/>
      <c r="AA4" s="249" t="s">
        <v>16</v>
      </c>
      <c r="AB4" s="250"/>
      <c r="AC4" s="250"/>
      <c r="AD4" s="250"/>
      <c r="AE4" s="251"/>
      <c r="AF4" s="252" t="e">
        <f>申込シート①!$D$10</f>
        <v>#N/A</v>
      </c>
      <c r="AG4" s="253"/>
      <c r="AH4" s="253"/>
      <c r="AI4" s="253"/>
      <c r="AJ4" s="253"/>
      <c r="AK4" s="253"/>
      <c r="AL4" s="253"/>
      <c r="AM4" s="253"/>
      <c r="AN4" s="253"/>
      <c r="AO4" s="254"/>
      <c r="AU4" s="30"/>
      <c r="AV4" s="27"/>
      <c r="AW4" s="27"/>
      <c r="AX4" s="27"/>
      <c r="AY4" s="27"/>
      <c r="AZ4" s="27"/>
      <c r="BA4" s="27"/>
      <c r="BB4" s="27"/>
      <c r="BC4" s="27"/>
    </row>
    <row r="5" spans="2:55" ht="20.25" customHeight="1" x14ac:dyDescent="0.15">
      <c r="B5" s="256" t="s">
        <v>17</v>
      </c>
      <c r="C5" s="257"/>
      <c r="D5" s="257"/>
      <c r="E5" s="257"/>
      <c r="F5" s="257"/>
      <c r="G5" s="258"/>
      <c r="H5" s="252" t="e">
        <f>申込シート①!$E$12</f>
        <v>#N/A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4"/>
      <c r="AF5" s="267" t="s">
        <v>6</v>
      </c>
      <c r="AG5" s="268"/>
      <c r="AH5" s="268"/>
      <c r="AI5" s="268"/>
      <c r="AJ5" s="268"/>
      <c r="AK5" s="268"/>
      <c r="AL5" s="268"/>
      <c r="AM5" s="268"/>
      <c r="AN5" s="268"/>
      <c r="AO5" s="269"/>
      <c r="AU5" s="30"/>
      <c r="AV5" s="27"/>
      <c r="AW5" s="27"/>
      <c r="AX5" s="27"/>
      <c r="AY5" s="27"/>
      <c r="AZ5" s="27"/>
      <c r="BA5" s="27"/>
      <c r="BB5" s="27"/>
      <c r="BC5" s="27"/>
    </row>
    <row r="6" spans="2:55" ht="20.25" customHeight="1" x14ac:dyDescent="0.15">
      <c r="B6" s="270" t="s">
        <v>18</v>
      </c>
      <c r="C6" s="265"/>
      <c r="D6" s="265"/>
      <c r="E6" s="265"/>
      <c r="F6" s="265"/>
      <c r="G6" s="266"/>
      <c r="H6" s="271" t="e">
        <f>申込シート①!$D$12 &amp; "課程"</f>
        <v>#N/A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3"/>
      <c r="AA6" s="273"/>
      <c r="AB6" s="273"/>
      <c r="AC6" s="273"/>
      <c r="AD6" s="273"/>
      <c r="AE6" s="274"/>
      <c r="AF6" s="275" t="e">
        <f>申込シート①!$B$15</f>
        <v>#N/A</v>
      </c>
      <c r="AG6" s="276"/>
      <c r="AH6" s="276"/>
      <c r="AI6" s="276"/>
      <c r="AJ6" s="276"/>
      <c r="AK6" s="276"/>
      <c r="AL6" s="276"/>
      <c r="AM6" s="276"/>
      <c r="AN6" s="276"/>
      <c r="AO6" s="277"/>
      <c r="AU6" s="30"/>
      <c r="AV6" s="27"/>
      <c r="AW6" s="27"/>
      <c r="AX6" s="27"/>
      <c r="AY6" s="27"/>
      <c r="AZ6" s="27"/>
      <c r="BA6" s="27"/>
      <c r="BB6" s="27"/>
      <c r="BC6" s="27"/>
    </row>
    <row r="7" spans="2:55" ht="20.25" customHeight="1" x14ac:dyDescent="0.15">
      <c r="B7" s="270"/>
      <c r="C7" s="265"/>
      <c r="D7" s="265"/>
      <c r="E7" s="265"/>
      <c r="F7" s="265"/>
      <c r="G7" s="266"/>
      <c r="H7" s="281" t="e">
        <f>申込シート①!$E$10</f>
        <v>#N/A</v>
      </c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3"/>
      <c r="AF7" s="267" t="s">
        <v>19</v>
      </c>
      <c r="AG7" s="268"/>
      <c r="AH7" s="268"/>
      <c r="AI7" s="268"/>
      <c r="AJ7" s="268"/>
      <c r="AK7" s="268"/>
      <c r="AL7" s="268"/>
      <c r="AM7" s="268"/>
      <c r="AN7" s="268"/>
      <c r="AO7" s="269"/>
      <c r="AU7" s="30"/>
      <c r="AV7" s="27"/>
      <c r="AW7" s="27"/>
      <c r="AX7" s="27"/>
      <c r="AY7" s="27"/>
      <c r="AZ7" s="27"/>
      <c r="BA7" s="27"/>
      <c r="BB7" s="27"/>
      <c r="BC7" s="27"/>
    </row>
    <row r="8" spans="2:55" ht="20.25" customHeight="1" x14ac:dyDescent="0.15">
      <c r="B8" s="259"/>
      <c r="C8" s="260"/>
      <c r="D8" s="260"/>
      <c r="E8" s="260"/>
      <c r="F8" s="260"/>
      <c r="G8" s="261"/>
      <c r="H8" s="284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6"/>
      <c r="AF8" s="275" t="e">
        <f>申込シート①!$B$17</f>
        <v>#N/A</v>
      </c>
      <c r="AG8" s="276"/>
      <c r="AH8" s="276"/>
      <c r="AI8" s="276"/>
      <c r="AJ8" s="276"/>
      <c r="AK8" s="276"/>
      <c r="AL8" s="276"/>
      <c r="AM8" s="276"/>
      <c r="AN8" s="276"/>
      <c r="AO8" s="277"/>
      <c r="AU8" s="30"/>
      <c r="AV8" s="27"/>
      <c r="AW8" s="27"/>
      <c r="AX8" s="27"/>
      <c r="AY8" s="27"/>
      <c r="AZ8" s="27"/>
      <c r="BA8" s="27"/>
      <c r="BB8" s="27"/>
      <c r="BC8" s="27"/>
    </row>
    <row r="9" spans="2:55" ht="20.25" customHeight="1" x14ac:dyDescent="0.15">
      <c r="B9" s="249" t="s">
        <v>7</v>
      </c>
      <c r="C9" s="250"/>
      <c r="D9" s="250"/>
      <c r="E9" s="250"/>
      <c r="F9" s="250"/>
      <c r="G9" s="251"/>
      <c r="H9" s="312" t="e">
        <f>申込シート①!$D$15</f>
        <v>#N/A</v>
      </c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4"/>
      <c r="AU9" s="27"/>
      <c r="AV9" s="27"/>
      <c r="AW9" s="27"/>
      <c r="AX9" s="27"/>
      <c r="AY9" s="27"/>
      <c r="AZ9" s="27"/>
      <c r="BA9" s="27"/>
      <c r="BB9" s="27"/>
      <c r="BC9" s="27"/>
    </row>
    <row r="10" spans="2:55" ht="49.5" customHeight="1" x14ac:dyDescent="0.15">
      <c r="B10" s="249" t="s">
        <v>20</v>
      </c>
      <c r="C10" s="250"/>
      <c r="D10" s="250"/>
      <c r="E10" s="250"/>
      <c r="F10" s="250"/>
      <c r="G10" s="251"/>
      <c r="H10" s="252" t="str">
        <f>申込シート①!$B$20&amp;"  "&amp;申込シート①!$C$20</f>
        <v xml:space="preserve">  </v>
      </c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4"/>
      <c r="Z10" s="249" t="s">
        <v>21</v>
      </c>
      <c r="AA10" s="250"/>
      <c r="AB10" s="250"/>
      <c r="AC10" s="250"/>
      <c r="AD10" s="250"/>
      <c r="AE10" s="251"/>
      <c r="AF10" s="252" t="str">
        <f>申込シート①!B22&amp;"  "&amp;申込シート①!C22</f>
        <v xml:space="preserve">  </v>
      </c>
      <c r="AG10" s="253"/>
      <c r="AH10" s="253"/>
      <c r="AI10" s="253"/>
      <c r="AJ10" s="253"/>
      <c r="AK10" s="253"/>
      <c r="AL10" s="253"/>
      <c r="AM10" s="253"/>
      <c r="AN10" s="253"/>
      <c r="AO10" s="254"/>
    </row>
    <row r="11" spans="2:55" ht="7.5" customHeight="1" x14ac:dyDescent="0.15"/>
    <row r="12" spans="2:55" ht="16.5" customHeight="1" x14ac:dyDescent="0.15">
      <c r="B12" s="287" t="s">
        <v>22</v>
      </c>
      <c r="C12" s="257"/>
      <c r="D12" s="257"/>
      <c r="E12" s="257"/>
      <c r="F12" s="257"/>
      <c r="G12" s="258"/>
      <c r="H12" s="249" t="s">
        <v>23</v>
      </c>
      <c r="I12" s="250"/>
      <c r="J12" s="250"/>
      <c r="K12" s="250"/>
      <c r="L12" s="250"/>
      <c r="M12" s="250"/>
      <c r="N12" s="250"/>
      <c r="O12" s="250"/>
      <c r="P12" s="251"/>
      <c r="Q12" s="278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80"/>
    </row>
    <row r="13" spans="2:55" ht="14.25" customHeight="1" x14ac:dyDescent="0.15">
      <c r="B13" s="259"/>
      <c r="C13" s="260"/>
      <c r="D13" s="260"/>
      <c r="E13" s="260"/>
      <c r="F13" s="260"/>
      <c r="G13" s="261"/>
      <c r="H13" s="294" t="s">
        <v>24</v>
      </c>
      <c r="I13" s="295"/>
      <c r="J13" s="295"/>
      <c r="K13" s="295"/>
      <c r="L13" s="295"/>
      <c r="M13" s="295"/>
      <c r="N13" s="295"/>
      <c r="O13" s="295"/>
      <c r="P13" s="296"/>
      <c r="Q13" s="303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5"/>
    </row>
    <row r="14" spans="2:55" ht="0.75" hidden="1" customHeight="1" x14ac:dyDescent="0.15">
      <c r="B14" s="45"/>
      <c r="C14" s="46"/>
      <c r="D14" s="46"/>
      <c r="E14" s="46"/>
      <c r="F14" s="46"/>
      <c r="G14" s="47"/>
      <c r="H14" s="297"/>
      <c r="I14" s="298"/>
      <c r="J14" s="298"/>
      <c r="K14" s="298"/>
      <c r="L14" s="298"/>
      <c r="M14" s="298"/>
      <c r="N14" s="298"/>
      <c r="O14" s="298"/>
      <c r="P14" s="299"/>
      <c r="Q14" s="306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8"/>
    </row>
    <row r="15" spans="2:55" ht="12" customHeight="1" x14ac:dyDescent="0.15">
      <c r="B15" s="264" t="str">
        <f>RIGHT(C1,1)&amp;"　　類"</f>
        <v>Ⅰ　　類</v>
      </c>
      <c r="C15" s="265"/>
      <c r="D15" s="265"/>
      <c r="E15" s="265"/>
      <c r="F15" s="265"/>
      <c r="G15" s="266"/>
      <c r="H15" s="297"/>
      <c r="I15" s="298"/>
      <c r="J15" s="298"/>
      <c r="K15" s="298"/>
      <c r="L15" s="298"/>
      <c r="M15" s="298"/>
      <c r="N15" s="298"/>
      <c r="O15" s="298"/>
      <c r="P15" s="299"/>
      <c r="Q15" s="306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8"/>
    </row>
    <row r="16" spans="2:55" ht="14.25" customHeight="1" x14ac:dyDescent="0.15">
      <c r="B16" s="259"/>
      <c r="C16" s="260"/>
      <c r="D16" s="260"/>
      <c r="E16" s="260"/>
      <c r="F16" s="260"/>
      <c r="G16" s="261"/>
      <c r="H16" s="300"/>
      <c r="I16" s="301"/>
      <c r="J16" s="301"/>
      <c r="K16" s="301"/>
      <c r="L16" s="301"/>
      <c r="M16" s="301"/>
      <c r="N16" s="301"/>
      <c r="O16" s="301"/>
      <c r="P16" s="302"/>
      <c r="Q16" s="309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1"/>
    </row>
    <row r="17" spans="2:42" ht="9" customHeight="1" x14ac:dyDescent="0.15"/>
    <row r="18" spans="2:42" ht="16.5" customHeight="1" x14ac:dyDescent="0.15">
      <c r="B18" s="45"/>
      <c r="C18" s="256" t="s">
        <v>25</v>
      </c>
      <c r="D18" s="257"/>
      <c r="E18" s="257"/>
      <c r="F18" s="257"/>
      <c r="G18" s="258"/>
      <c r="H18" s="256" t="s">
        <v>26</v>
      </c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8"/>
      <c r="X18" s="256" t="s">
        <v>27</v>
      </c>
      <c r="Y18" s="258"/>
      <c r="Z18" s="262" t="s">
        <v>28</v>
      </c>
      <c r="AA18" s="256" t="s">
        <v>29</v>
      </c>
      <c r="AB18" s="257"/>
      <c r="AC18" s="257"/>
      <c r="AD18" s="257"/>
      <c r="AE18" s="257"/>
      <c r="AF18" s="257"/>
      <c r="AG18" s="257"/>
      <c r="AH18" s="257"/>
      <c r="AI18" s="258"/>
      <c r="AJ18" s="315" t="s">
        <v>30</v>
      </c>
      <c r="AK18" s="315"/>
      <c r="AL18" s="315"/>
      <c r="AM18" s="315"/>
      <c r="AN18" s="315"/>
      <c r="AO18" s="315"/>
      <c r="AP18" s="48"/>
    </row>
    <row r="19" spans="2:42" ht="18" customHeight="1" x14ac:dyDescent="0.15">
      <c r="B19" s="49"/>
      <c r="C19" s="259"/>
      <c r="D19" s="260"/>
      <c r="E19" s="260"/>
      <c r="F19" s="260"/>
      <c r="G19" s="261"/>
      <c r="H19" s="259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1"/>
      <c r="X19" s="259"/>
      <c r="Y19" s="261"/>
      <c r="Z19" s="263"/>
      <c r="AA19" s="259" t="s">
        <v>31</v>
      </c>
      <c r="AB19" s="260"/>
      <c r="AC19" s="260"/>
      <c r="AD19" s="260"/>
      <c r="AE19" s="260"/>
      <c r="AF19" s="260"/>
      <c r="AG19" s="260"/>
      <c r="AH19" s="260"/>
      <c r="AI19" s="261"/>
      <c r="AJ19" s="315"/>
      <c r="AK19" s="315"/>
      <c r="AL19" s="315"/>
      <c r="AM19" s="315"/>
      <c r="AN19" s="315"/>
      <c r="AO19" s="315"/>
      <c r="AP19" s="48"/>
    </row>
    <row r="20" spans="2:42" ht="14.25" customHeight="1" x14ac:dyDescent="0.15">
      <c r="B20" s="288">
        <v>1</v>
      </c>
      <c r="C20" s="237"/>
      <c r="D20" s="238"/>
      <c r="E20" s="238"/>
      <c r="F20" s="238"/>
      <c r="G20" s="239"/>
      <c r="H20" s="237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9"/>
      <c r="X20" s="237" t="s">
        <v>32</v>
      </c>
      <c r="Y20" s="239"/>
      <c r="Z20" s="234" t="s">
        <v>32</v>
      </c>
      <c r="AA20" s="243"/>
      <c r="AB20" s="244"/>
      <c r="AC20" s="244"/>
      <c r="AD20" s="244"/>
      <c r="AE20" s="244"/>
      <c r="AF20" s="244"/>
      <c r="AG20" s="244"/>
      <c r="AH20" s="244"/>
      <c r="AI20" s="245"/>
      <c r="AJ20" s="233"/>
      <c r="AK20" s="233"/>
      <c r="AL20" s="233"/>
      <c r="AM20" s="233"/>
      <c r="AN20" s="233"/>
      <c r="AO20" s="233"/>
      <c r="AP20" s="48"/>
    </row>
    <row r="21" spans="2:42" ht="10.5" customHeight="1" x14ac:dyDescent="0.15">
      <c r="B21" s="289"/>
      <c r="C21" s="291"/>
      <c r="D21" s="292"/>
      <c r="E21" s="292"/>
      <c r="F21" s="292"/>
      <c r="G21" s="293"/>
      <c r="H21" s="291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3"/>
      <c r="X21" s="291"/>
      <c r="Y21" s="293"/>
      <c r="Z21" s="235"/>
      <c r="AA21" s="237"/>
      <c r="AB21" s="238"/>
      <c r="AC21" s="238"/>
      <c r="AD21" s="238"/>
      <c r="AE21" s="238"/>
      <c r="AF21" s="238"/>
      <c r="AG21" s="238"/>
      <c r="AH21" s="238"/>
      <c r="AI21" s="239"/>
      <c r="AJ21" s="233"/>
      <c r="AK21" s="233"/>
      <c r="AL21" s="233"/>
      <c r="AM21" s="233"/>
      <c r="AN21" s="233"/>
      <c r="AO21" s="233"/>
    </row>
    <row r="22" spans="2:42" ht="10.5" customHeight="1" x14ac:dyDescent="0.15">
      <c r="B22" s="290"/>
      <c r="C22" s="240"/>
      <c r="D22" s="241"/>
      <c r="E22" s="241"/>
      <c r="F22" s="241"/>
      <c r="G22" s="242"/>
      <c r="H22" s="240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2"/>
      <c r="X22" s="240"/>
      <c r="Y22" s="242"/>
      <c r="Z22" s="236"/>
      <c r="AA22" s="240"/>
      <c r="AB22" s="241"/>
      <c r="AC22" s="241"/>
      <c r="AD22" s="241"/>
      <c r="AE22" s="241"/>
      <c r="AF22" s="241"/>
      <c r="AG22" s="241"/>
      <c r="AH22" s="241"/>
      <c r="AI22" s="242"/>
      <c r="AJ22" s="233"/>
      <c r="AK22" s="233"/>
      <c r="AL22" s="233"/>
      <c r="AM22" s="233"/>
      <c r="AN22" s="233"/>
      <c r="AO22" s="233"/>
    </row>
    <row r="23" spans="2:42" ht="14.25" customHeight="1" x14ac:dyDescent="0.15">
      <c r="B23" s="288">
        <v>2</v>
      </c>
      <c r="C23" s="237"/>
      <c r="D23" s="238"/>
      <c r="E23" s="238"/>
      <c r="F23" s="238"/>
      <c r="G23" s="239"/>
      <c r="H23" s="237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9"/>
      <c r="X23" s="237" t="s">
        <v>32</v>
      </c>
      <c r="Y23" s="239"/>
      <c r="Z23" s="234"/>
      <c r="AA23" s="243"/>
      <c r="AB23" s="244"/>
      <c r="AC23" s="244"/>
      <c r="AD23" s="244"/>
      <c r="AE23" s="244"/>
      <c r="AF23" s="244"/>
      <c r="AG23" s="244"/>
      <c r="AH23" s="244"/>
      <c r="AI23" s="245"/>
      <c r="AJ23" s="233"/>
      <c r="AK23" s="233"/>
      <c r="AL23" s="233"/>
      <c r="AM23" s="233"/>
      <c r="AN23" s="233"/>
      <c r="AO23" s="233"/>
    </row>
    <row r="24" spans="2:42" ht="10.5" customHeight="1" x14ac:dyDescent="0.15">
      <c r="B24" s="289"/>
      <c r="C24" s="291"/>
      <c r="D24" s="292"/>
      <c r="E24" s="292"/>
      <c r="F24" s="292"/>
      <c r="G24" s="293"/>
      <c r="H24" s="291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3"/>
      <c r="X24" s="291"/>
      <c r="Y24" s="293"/>
      <c r="Z24" s="235"/>
      <c r="AA24" s="237"/>
      <c r="AB24" s="238"/>
      <c r="AC24" s="238"/>
      <c r="AD24" s="238"/>
      <c r="AE24" s="238"/>
      <c r="AF24" s="238"/>
      <c r="AG24" s="238"/>
      <c r="AH24" s="238"/>
      <c r="AI24" s="239"/>
      <c r="AJ24" s="233"/>
      <c r="AK24" s="233"/>
      <c r="AL24" s="233"/>
      <c r="AM24" s="233"/>
      <c r="AN24" s="233"/>
      <c r="AO24" s="233"/>
    </row>
    <row r="25" spans="2:42" ht="10.5" customHeight="1" x14ac:dyDescent="0.15">
      <c r="B25" s="290"/>
      <c r="C25" s="240"/>
      <c r="D25" s="241"/>
      <c r="E25" s="241"/>
      <c r="F25" s="241"/>
      <c r="G25" s="242"/>
      <c r="H25" s="240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2"/>
      <c r="X25" s="240"/>
      <c r="Y25" s="242"/>
      <c r="Z25" s="236"/>
      <c r="AA25" s="240"/>
      <c r="AB25" s="241"/>
      <c r="AC25" s="241"/>
      <c r="AD25" s="241"/>
      <c r="AE25" s="241"/>
      <c r="AF25" s="241"/>
      <c r="AG25" s="241"/>
      <c r="AH25" s="241"/>
      <c r="AI25" s="242"/>
      <c r="AJ25" s="233"/>
      <c r="AK25" s="233"/>
      <c r="AL25" s="233"/>
      <c r="AM25" s="233"/>
      <c r="AN25" s="233"/>
      <c r="AO25" s="233"/>
    </row>
    <row r="26" spans="2:42" ht="14.25" customHeight="1" x14ac:dyDescent="0.15">
      <c r="B26" s="288">
        <v>3</v>
      </c>
      <c r="C26" s="237"/>
      <c r="D26" s="238"/>
      <c r="E26" s="238"/>
      <c r="F26" s="238"/>
      <c r="G26" s="239"/>
      <c r="H26" s="237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9"/>
      <c r="X26" s="237" t="s">
        <v>32</v>
      </c>
      <c r="Y26" s="239"/>
      <c r="Z26" s="234"/>
      <c r="AA26" s="243"/>
      <c r="AB26" s="244"/>
      <c r="AC26" s="244"/>
      <c r="AD26" s="244"/>
      <c r="AE26" s="244"/>
      <c r="AF26" s="244"/>
      <c r="AG26" s="244"/>
      <c r="AH26" s="244"/>
      <c r="AI26" s="245"/>
      <c r="AJ26" s="233"/>
      <c r="AK26" s="233"/>
      <c r="AL26" s="233"/>
      <c r="AM26" s="233"/>
      <c r="AN26" s="233"/>
      <c r="AO26" s="233"/>
    </row>
    <row r="27" spans="2:42" ht="10.5" customHeight="1" x14ac:dyDescent="0.15">
      <c r="B27" s="289"/>
      <c r="C27" s="291"/>
      <c r="D27" s="292"/>
      <c r="E27" s="292"/>
      <c r="F27" s="292"/>
      <c r="G27" s="293"/>
      <c r="H27" s="291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3"/>
      <c r="X27" s="291"/>
      <c r="Y27" s="293"/>
      <c r="Z27" s="235"/>
      <c r="AA27" s="237"/>
      <c r="AB27" s="238"/>
      <c r="AC27" s="238"/>
      <c r="AD27" s="238"/>
      <c r="AE27" s="238"/>
      <c r="AF27" s="238"/>
      <c r="AG27" s="238"/>
      <c r="AH27" s="238"/>
      <c r="AI27" s="239"/>
      <c r="AJ27" s="233"/>
      <c r="AK27" s="233"/>
      <c r="AL27" s="233"/>
      <c r="AM27" s="233"/>
      <c r="AN27" s="233"/>
      <c r="AO27" s="233"/>
    </row>
    <row r="28" spans="2:42" ht="10.5" customHeight="1" x14ac:dyDescent="0.15">
      <c r="B28" s="290"/>
      <c r="C28" s="240"/>
      <c r="D28" s="241"/>
      <c r="E28" s="241"/>
      <c r="F28" s="241"/>
      <c r="G28" s="242"/>
      <c r="H28" s="240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2"/>
      <c r="X28" s="240"/>
      <c r="Y28" s="242"/>
      <c r="Z28" s="236"/>
      <c r="AA28" s="240"/>
      <c r="AB28" s="241"/>
      <c r="AC28" s="241"/>
      <c r="AD28" s="241"/>
      <c r="AE28" s="241"/>
      <c r="AF28" s="241"/>
      <c r="AG28" s="241"/>
      <c r="AH28" s="241"/>
      <c r="AI28" s="242"/>
      <c r="AJ28" s="233"/>
      <c r="AK28" s="233"/>
      <c r="AL28" s="233"/>
      <c r="AM28" s="233"/>
      <c r="AN28" s="233"/>
      <c r="AO28" s="233"/>
    </row>
    <row r="29" spans="2:42" ht="14.25" customHeight="1" x14ac:dyDescent="0.15">
      <c r="B29" s="288">
        <v>4</v>
      </c>
      <c r="C29" s="237"/>
      <c r="D29" s="238"/>
      <c r="E29" s="238"/>
      <c r="F29" s="238"/>
      <c r="G29" s="239"/>
      <c r="H29" s="237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9"/>
      <c r="X29" s="237" t="s">
        <v>32</v>
      </c>
      <c r="Y29" s="239"/>
      <c r="Z29" s="234"/>
      <c r="AA29" s="243"/>
      <c r="AB29" s="244"/>
      <c r="AC29" s="244"/>
      <c r="AD29" s="244"/>
      <c r="AE29" s="244"/>
      <c r="AF29" s="244"/>
      <c r="AG29" s="244"/>
      <c r="AH29" s="244"/>
      <c r="AI29" s="245"/>
      <c r="AJ29" s="233"/>
      <c r="AK29" s="233"/>
      <c r="AL29" s="233"/>
      <c r="AM29" s="233"/>
      <c r="AN29" s="233"/>
      <c r="AO29" s="233"/>
    </row>
    <row r="30" spans="2:42" ht="10.5" customHeight="1" x14ac:dyDescent="0.15">
      <c r="B30" s="289"/>
      <c r="C30" s="291"/>
      <c r="D30" s="292"/>
      <c r="E30" s="292"/>
      <c r="F30" s="292"/>
      <c r="G30" s="293"/>
      <c r="H30" s="291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3"/>
      <c r="X30" s="291"/>
      <c r="Y30" s="293"/>
      <c r="Z30" s="235"/>
      <c r="AA30" s="237"/>
      <c r="AB30" s="238"/>
      <c r="AC30" s="238"/>
      <c r="AD30" s="238"/>
      <c r="AE30" s="238"/>
      <c r="AF30" s="238"/>
      <c r="AG30" s="238"/>
      <c r="AH30" s="238"/>
      <c r="AI30" s="239"/>
      <c r="AJ30" s="233"/>
      <c r="AK30" s="233"/>
      <c r="AL30" s="233"/>
      <c r="AM30" s="233"/>
      <c r="AN30" s="233"/>
      <c r="AO30" s="233"/>
    </row>
    <row r="31" spans="2:42" ht="10.5" customHeight="1" x14ac:dyDescent="0.15">
      <c r="B31" s="290"/>
      <c r="C31" s="240"/>
      <c r="D31" s="241"/>
      <c r="E31" s="241"/>
      <c r="F31" s="241"/>
      <c r="G31" s="242"/>
      <c r="H31" s="240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2"/>
      <c r="X31" s="240"/>
      <c r="Y31" s="242"/>
      <c r="Z31" s="236"/>
      <c r="AA31" s="240"/>
      <c r="AB31" s="241"/>
      <c r="AC31" s="241"/>
      <c r="AD31" s="241"/>
      <c r="AE31" s="241"/>
      <c r="AF31" s="241"/>
      <c r="AG31" s="241"/>
      <c r="AH31" s="241"/>
      <c r="AI31" s="242"/>
      <c r="AJ31" s="233"/>
      <c r="AK31" s="233"/>
      <c r="AL31" s="233"/>
      <c r="AM31" s="233"/>
      <c r="AN31" s="233"/>
      <c r="AO31" s="233"/>
    </row>
    <row r="32" spans="2:42" ht="14.25" customHeight="1" x14ac:dyDescent="0.15">
      <c r="B32" s="288">
        <v>5</v>
      </c>
      <c r="C32" s="237"/>
      <c r="D32" s="238"/>
      <c r="E32" s="238"/>
      <c r="F32" s="238"/>
      <c r="G32" s="239"/>
      <c r="H32" s="237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9"/>
      <c r="X32" s="237" t="s">
        <v>32</v>
      </c>
      <c r="Y32" s="239"/>
      <c r="Z32" s="234"/>
      <c r="AA32" s="243"/>
      <c r="AB32" s="244"/>
      <c r="AC32" s="244"/>
      <c r="AD32" s="244"/>
      <c r="AE32" s="244"/>
      <c r="AF32" s="244"/>
      <c r="AG32" s="244"/>
      <c r="AH32" s="244"/>
      <c r="AI32" s="245"/>
      <c r="AJ32" s="233"/>
      <c r="AK32" s="233"/>
      <c r="AL32" s="233"/>
      <c r="AM32" s="233"/>
      <c r="AN32" s="233"/>
      <c r="AO32" s="233"/>
    </row>
    <row r="33" spans="2:41" ht="10.5" customHeight="1" x14ac:dyDescent="0.15">
      <c r="B33" s="289"/>
      <c r="C33" s="291"/>
      <c r="D33" s="292"/>
      <c r="E33" s="292"/>
      <c r="F33" s="292"/>
      <c r="G33" s="293"/>
      <c r="H33" s="291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3"/>
      <c r="X33" s="291"/>
      <c r="Y33" s="293"/>
      <c r="Z33" s="235"/>
      <c r="AA33" s="237"/>
      <c r="AB33" s="238"/>
      <c r="AC33" s="238"/>
      <c r="AD33" s="238"/>
      <c r="AE33" s="238"/>
      <c r="AF33" s="238"/>
      <c r="AG33" s="238"/>
      <c r="AH33" s="238"/>
      <c r="AI33" s="239"/>
      <c r="AJ33" s="233"/>
      <c r="AK33" s="233"/>
      <c r="AL33" s="233"/>
      <c r="AM33" s="233"/>
      <c r="AN33" s="233"/>
      <c r="AO33" s="233"/>
    </row>
    <row r="34" spans="2:41" ht="10.5" customHeight="1" x14ac:dyDescent="0.15">
      <c r="B34" s="290"/>
      <c r="C34" s="240"/>
      <c r="D34" s="241"/>
      <c r="E34" s="241"/>
      <c r="F34" s="241"/>
      <c r="G34" s="242"/>
      <c r="H34" s="240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2"/>
      <c r="X34" s="240"/>
      <c r="Y34" s="242"/>
      <c r="Z34" s="236"/>
      <c r="AA34" s="240"/>
      <c r="AB34" s="241"/>
      <c r="AC34" s="241"/>
      <c r="AD34" s="241"/>
      <c r="AE34" s="241"/>
      <c r="AF34" s="241"/>
      <c r="AG34" s="241"/>
      <c r="AH34" s="241"/>
      <c r="AI34" s="242"/>
      <c r="AJ34" s="233"/>
      <c r="AK34" s="233"/>
      <c r="AL34" s="233"/>
      <c r="AM34" s="233"/>
      <c r="AN34" s="233"/>
      <c r="AO34" s="233"/>
    </row>
    <row r="35" spans="2:41" ht="14.25" customHeight="1" x14ac:dyDescent="0.15">
      <c r="B35" s="288">
        <v>6</v>
      </c>
      <c r="C35" s="237"/>
      <c r="D35" s="238"/>
      <c r="E35" s="238"/>
      <c r="F35" s="238"/>
      <c r="G35" s="239"/>
      <c r="H35" s="237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9"/>
      <c r="X35" s="237" t="s">
        <v>32</v>
      </c>
      <c r="Y35" s="239"/>
      <c r="Z35" s="234"/>
      <c r="AA35" s="243"/>
      <c r="AB35" s="244"/>
      <c r="AC35" s="244"/>
      <c r="AD35" s="244"/>
      <c r="AE35" s="244"/>
      <c r="AF35" s="244"/>
      <c r="AG35" s="244"/>
      <c r="AH35" s="244"/>
      <c r="AI35" s="245"/>
      <c r="AJ35" s="233"/>
      <c r="AK35" s="233"/>
      <c r="AL35" s="233"/>
      <c r="AM35" s="233"/>
      <c r="AN35" s="233"/>
      <c r="AO35" s="233"/>
    </row>
    <row r="36" spans="2:41" ht="10.5" customHeight="1" x14ac:dyDescent="0.15">
      <c r="B36" s="289"/>
      <c r="C36" s="291"/>
      <c r="D36" s="292"/>
      <c r="E36" s="292"/>
      <c r="F36" s="292"/>
      <c r="G36" s="293"/>
      <c r="H36" s="291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3"/>
      <c r="X36" s="291"/>
      <c r="Y36" s="293"/>
      <c r="Z36" s="235"/>
      <c r="AA36" s="237"/>
      <c r="AB36" s="238"/>
      <c r="AC36" s="238"/>
      <c r="AD36" s="238"/>
      <c r="AE36" s="238"/>
      <c r="AF36" s="238"/>
      <c r="AG36" s="238"/>
      <c r="AH36" s="238"/>
      <c r="AI36" s="239"/>
      <c r="AJ36" s="233"/>
      <c r="AK36" s="233"/>
      <c r="AL36" s="233"/>
      <c r="AM36" s="233"/>
      <c r="AN36" s="233"/>
      <c r="AO36" s="233"/>
    </row>
    <row r="37" spans="2:41" ht="10.5" customHeight="1" x14ac:dyDescent="0.15">
      <c r="B37" s="290"/>
      <c r="C37" s="240"/>
      <c r="D37" s="241"/>
      <c r="E37" s="241"/>
      <c r="F37" s="241"/>
      <c r="G37" s="242"/>
      <c r="H37" s="240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2"/>
      <c r="X37" s="240"/>
      <c r="Y37" s="242"/>
      <c r="Z37" s="236"/>
      <c r="AA37" s="240"/>
      <c r="AB37" s="241"/>
      <c r="AC37" s="241"/>
      <c r="AD37" s="241"/>
      <c r="AE37" s="241"/>
      <c r="AF37" s="241"/>
      <c r="AG37" s="241"/>
      <c r="AH37" s="241"/>
      <c r="AI37" s="242"/>
      <c r="AJ37" s="233"/>
      <c r="AK37" s="233"/>
      <c r="AL37" s="233"/>
      <c r="AM37" s="233"/>
      <c r="AN37" s="233"/>
      <c r="AO37" s="233"/>
    </row>
    <row r="38" spans="2:41" ht="14.25" customHeight="1" x14ac:dyDescent="0.15">
      <c r="B38" s="288">
        <v>7</v>
      </c>
      <c r="C38" s="237"/>
      <c r="D38" s="238"/>
      <c r="E38" s="238"/>
      <c r="F38" s="238"/>
      <c r="G38" s="239"/>
      <c r="H38" s="237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9"/>
      <c r="X38" s="237" t="s">
        <v>32</v>
      </c>
      <c r="Y38" s="239"/>
      <c r="Z38" s="234"/>
      <c r="AA38" s="243"/>
      <c r="AB38" s="244"/>
      <c r="AC38" s="244"/>
      <c r="AD38" s="244"/>
      <c r="AE38" s="244"/>
      <c r="AF38" s="244"/>
      <c r="AG38" s="244"/>
      <c r="AH38" s="244"/>
      <c r="AI38" s="245"/>
      <c r="AJ38" s="233"/>
      <c r="AK38" s="233"/>
      <c r="AL38" s="233"/>
      <c r="AM38" s="233"/>
      <c r="AN38" s="233"/>
      <c r="AO38" s="233"/>
    </row>
    <row r="39" spans="2:41" ht="10.5" customHeight="1" x14ac:dyDescent="0.15">
      <c r="B39" s="289"/>
      <c r="C39" s="291"/>
      <c r="D39" s="292"/>
      <c r="E39" s="292"/>
      <c r="F39" s="292"/>
      <c r="G39" s="293"/>
      <c r="H39" s="291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3"/>
      <c r="X39" s="291"/>
      <c r="Y39" s="293"/>
      <c r="Z39" s="235"/>
      <c r="AA39" s="237"/>
      <c r="AB39" s="238"/>
      <c r="AC39" s="238"/>
      <c r="AD39" s="238"/>
      <c r="AE39" s="238"/>
      <c r="AF39" s="238"/>
      <c r="AG39" s="238"/>
      <c r="AH39" s="238"/>
      <c r="AI39" s="239"/>
      <c r="AJ39" s="233"/>
      <c r="AK39" s="233"/>
      <c r="AL39" s="233"/>
      <c r="AM39" s="233"/>
      <c r="AN39" s="233"/>
      <c r="AO39" s="233"/>
    </row>
    <row r="40" spans="2:41" ht="10.5" customHeight="1" x14ac:dyDescent="0.15">
      <c r="B40" s="290"/>
      <c r="C40" s="240"/>
      <c r="D40" s="241"/>
      <c r="E40" s="241"/>
      <c r="F40" s="241"/>
      <c r="G40" s="242"/>
      <c r="H40" s="240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2"/>
      <c r="X40" s="240"/>
      <c r="Y40" s="242"/>
      <c r="Z40" s="236"/>
      <c r="AA40" s="240"/>
      <c r="AB40" s="241"/>
      <c r="AC40" s="241"/>
      <c r="AD40" s="241"/>
      <c r="AE40" s="241"/>
      <c r="AF40" s="241"/>
      <c r="AG40" s="241"/>
      <c r="AH40" s="241"/>
      <c r="AI40" s="242"/>
      <c r="AJ40" s="233"/>
      <c r="AK40" s="233"/>
      <c r="AL40" s="233"/>
      <c r="AM40" s="233"/>
      <c r="AN40" s="233"/>
      <c r="AO40" s="233"/>
    </row>
    <row r="41" spans="2:41" ht="14.25" customHeight="1" x14ac:dyDescent="0.15">
      <c r="B41" s="288">
        <v>8</v>
      </c>
      <c r="C41" s="237"/>
      <c r="D41" s="238"/>
      <c r="E41" s="238"/>
      <c r="F41" s="238"/>
      <c r="G41" s="239"/>
      <c r="H41" s="237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9"/>
      <c r="X41" s="237" t="s">
        <v>32</v>
      </c>
      <c r="Y41" s="239"/>
      <c r="Z41" s="234"/>
      <c r="AA41" s="243"/>
      <c r="AB41" s="244"/>
      <c r="AC41" s="244"/>
      <c r="AD41" s="244"/>
      <c r="AE41" s="244"/>
      <c r="AF41" s="244"/>
      <c r="AG41" s="244"/>
      <c r="AH41" s="244"/>
      <c r="AI41" s="245"/>
      <c r="AJ41" s="233"/>
      <c r="AK41" s="233"/>
      <c r="AL41" s="233"/>
      <c r="AM41" s="233"/>
      <c r="AN41" s="233"/>
      <c r="AO41" s="233"/>
    </row>
    <row r="42" spans="2:41" ht="10.5" customHeight="1" x14ac:dyDescent="0.15">
      <c r="B42" s="289"/>
      <c r="C42" s="291"/>
      <c r="D42" s="292"/>
      <c r="E42" s="292"/>
      <c r="F42" s="292"/>
      <c r="G42" s="293"/>
      <c r="H42" s="291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3"/>
      <c r="X42" s="291"/>
      <c r="Y42" s="293"/>
      <c r="Z42" s="235"/>
      <c r="AA42" s="237"/>
      <c r="AB42" s="238"/>
      <c r="AC42" s="238"/>
      <c r="AD42" s="238"/>
      <c r="AE42" s="238"/>
      <c r="AF42" s="238"/>
      <c r="AG42" s="238"/>
      <c r="AH42" s="238"/>
      <c r="AI42" s="239"/>
      <c r="AJ42" s="233"/>
      <c r="AK42" s="233"/>
      <c r="AL42" s="233"/>
      <c r="AM42" s="233"/>
      <c r="AN42" s="233"/>
      <c r="AO42" s="233"/>
    </row>
    <row r="43" spans="2:41" ht="10.5" customHeight="1" x14ac:dyDescent="0.15">
      <c r="B43" s="290"/>
      <c r="C43" s="240"/>
      <c r="D43" s="241"/>
      <c r="E43" s="241"/>
      <c r="F43" s="241"/>
      <c r="G43" s="242"/>
      <c r="H43" s="240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2"/>
      <c r="X43" s="240"/>
      <c r="Y43" s="242"/>
      <c r="Z43" s="236"/>
      <c r="AA43" s="240"/>
      <c r="AB43" s="241"/>
      <c r="AC43" s="241"/>
      <c r="AD43" s="241"/>
      <c r="AE43" s="241"/>
      <c r="AF43" s="241"/>
      <c r="AG43" s="241"/>
      <c r="AH43" s="241"/>
      <c r="AI43" s="242"/>
      <c r="AJ43" s="233"/>
      <c r="AK43" s="233"/>
      <c r="AL43" s="233"/>
      <c r="AM43" s="233"/>
      <c r="AN43" s="233"/>
      <c r="AO43" s="233"/>
    </row>
    <row r="44" spans="2:41" ht="14.25" customHeight="1" x14ac:dyDescent="0.15">
      <c r="B44" s="288">
        <v>9</v>
      </c>
      <c r="C44" s="237"/>
      <c r="D44" s="238"/>
      <c r="E44" s="238"/>
      <c r="F44" s="238"/>
      <c r="G44" s="239"/>
      <c r="H44" s="237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9"/>
      <c r="X44" s="237" t="s">
        <v>32</v>
      </c>
      <c r="Y44" s="239"/>
      <c r="Z44" s="234"/>
      <c r="AA44" s="243"/>
      <c r="AB44" s="244"/>
      <c r="AC44" s="244"/>
      <c r="AD44" s="244"/>
      <c r="AE44" s="244"/>
      <c r="AF44" s="244"/>
      <c r="AG44" s="244"/>
      <c r="AH44" s="244"/>
      <c r="AI44" s="245"/>
      <c r="AJ44" s="233"/>
      <c r="AK44" s="233"/>
      <c r="AL44" s="233"/>
      <c r="AM44" s="233"/>
      <c r="AN44" s="233"/>
      <c r="AO44" s="233"/>
    </row>
    <row r="45" spans="2:41" ht="10.5" customHeight="1" x14ac:dyDescent="0.15">
      <c r="B45" s="289"/>
      <c r="C45" s="291"/>
      <c r="D45" s="292"/>
      <c r="E45" s="292"/>
      <c r="F45" s="292"/>
      <c r="G45" s="293"/>
      <c r="H45" s="291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3"/>
      <c r="X45" s="291"/>
      <c r="Y45" s="293"/>
      <c r="Z45" s="235"/>
      <c r="AA45" s="237"/>
      <c r="AB45" s="238"/>
      <c r="AC45" s="238"/>
      <c r="AD45" s="238"/>
      <c r="AE45" s="238"/>
      <c r="AF45" s="238"/>
      <c r="AG45" s="238"/>
      <c r="AH45" s="238"/>
      <c r="AI45" s="239"/>
      <c r="AJ45" s="233"/>
      <c r="AK45" s="233"/>
      <c r="AL45" s="233"/>
      <c r="AM45" s="233"/>
      <c r="AN45" s="233"/>
      <c r="AO45" s="233"/>
    </row>
    <row r="46" spans="2:41" ht="10.5" customHeight="1" x14ac:dyDescent="0.15">
      <c r="B46" s="290"/>
      <c r="C46" s="240"/>
      <c r="D46" s="241"/>
      <c r="E46" s="241"/>
      <c r="F46" s="241"/>
      <c r="G46" s="242"/>
      <c r="H46" s="240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2"/>
      <c r="X46" s="240"/>
      <c r="Y46" s="242"/>
      <c r="Z46" s="236"/>
      <c r="AA46" s="240"/>
      <c r="AB46" s="241"/>
      <c r="AC46" s="241"/>
      <c r="AD46" s="241"/>
      <c r="AE46" s="241"/>
      <c r="AF46" s="241"/>
      <c r="AG46" s="241"/>
      <c r="AH46" s="241"/>
      <c r="AI46" s="242"/>
      <c r="AJ46" s="233"/>
      <c r="AK46" s="233"/>
      <c r="AL46" s="233"/>
      <c r="AM46" s="233"/>
      <c r="AN46" s="233"/>
      <c r="AO46" s="233"/>
    </row>
    <row r="47" spans="2:41" ht="14.25" customHeight="1" x14ac:dyDescent="0.15">
      <c r="B47" s="288">
        <v>10</v>
      </c>
      <c r="C47" s="237"/>
      <c r="D47" s="238"/>
      <c r="E47" s="238"/>
      <c r="F47" s="238"/>
      <c r="G47" s="239"/>
      <c r="H47" s="237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9"/>
      <c r="X47" s="237" t="s">
        <v>32</v>
      </c>
      <c r="Y47" s="239"/>
      <c r="Z47" s="234"/>
      <c r="AA47" s="243"/>
      <c r="AB47" s="244"/>
      <c r="AC47" s="244"/>
      <c r="AD47" s="244"/>
      <c r="AE47" s="244"/>
      <c r="AF47" s="244"/>
      <c r="AG47" s="244"/>
      <c r="AH47" s="244"/>
      <c r="AI47" s="245"/>
      <c r="AJ47" s="233"/>
      <c r="AK47" s="233"/>
      <c r="AL47" s="233"/>
      <c r="AM47" s="233"/>
      <c r="AN47" s="233"/>
      <c r="AO47" s="233"/>
    </row>
    <row r="48" spans="2:41" ht="10.5" customHeight="1" x14ac:dyDescent="0.15">
      <c r="B48" s="289"/>
      <c r="C48" s="291"/>
      <c r="D48" s="292"/>
      <c r="E48" s="292"/>
      <c r="F48" s="292"/>
      <c r="G48" s="293"/>
      <c r="H48" s="291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3"/>
      <c r="X48" s="291"/>
      <c r="Y48" s="293"/>
      <c r="Z48" s="235"/>
      <c r="AA48" s="237"/>
      <c r="AB48" s="238"/>
      <c r="AC48" s="238"/>
      <c r="AD48" s="238"/>
      <c r="AE48" s="238"/>
      <c r="AF48" s="238"/>
      <c r="AG48" s="238"/>
      <c r="AH48" s="238"/>
      <c r="AI48" s="239"/>
      <c r="AJ48" s="233"/>
      <c r="AK48" s="233"/>
      <c r="AL48" s="233"/>
      <c r="AM48" s="233"/>
      <c r="AN48" s="233"/>
      <c r="AO48" s="233"/>
    </row>
    <row r="49" spans="2:41" ht="10.5" customHeight="1" x14ac:dyDescent="0.15">
      <c r="B49" s="290"/>
      <c r="C49" s="240"/>
      <c r="D49" s="241"/>
      <c r="E49" s="241"/>
      <c r="F49" s="241"/>
      <c r="G49" s="242"/>
      <c r="H49" s="240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2"/>
      <c r="X49" s="240"/>
      <c r="Y49" s="242"/>
      <c r="Z49" s="236"/>
      <c r="AA49" s="240"/>
      <c r="AB49" s="241"/>
      <c r="AC49" s="241"/>
      <c r="AD49" s="241"/>
      <c r="AE49" s="241"/>
      <c r="AF49" s="241"/>
      <c r="AG49" s="241"/>
      <c r="AH49" s="241"/>
      <c r="AI49" s="242"/>
      <c r="AJ49" s="233"/>
      <c r="AK49" s="233"/>
      <c r="AL49" s="233"/>
      <c r="AM49" s="233"/>
      <c r="AN49" s="233"/>
      <c r="AO49" s="233"/>
    </row>
    <row r="50" spans="2:41" ht="3.75" customHeight="1" x14ac:dyDescent="0.15">
      <c r="B50" s="395" t="s">
        <v>33</v>
      </c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</row>
    <row r="51" spans="2:41" ht="7.5" customHeight="1" x14ac:dyDescent="0.15"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</row>
    <row r="52" spans="2:41" ht="7.5" customHeight="1" x14ac:dyDescent="0.15"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</row>
    <row r="53" spans="2:41" ht="14.25" customHeight="1" x14ac:dyDescent="0.15">
      <c r="B53" s="256" t="s">
        <v>17</v>
      </c>
      <c r="C53" s="257"/>
      <c r="D53" s="257"/>
      <c r="E53" s="257"/>
      <c r="F53" s="257"/>
      <c r="G53" s="258"/>
      <c r="H53" s="333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34"/>
      <c r="T53" s="334"/>
      <c r="U53" s="334"/>
      <c r="V53" s="334"/>
      <c r="W53" s="334"/>
      <c r="X53" s="334"/>
      <c r="Y53" s="335"/>
      <c r="Z53" s="336" t="s">
        <v>34</v>
      </c>
      <c r="AA53" s="336"/>
      <c r="AB53" s="336"/>
      <c r="AC53" s="336"/>
      <c r="AD53" s="336"/>
      <c r="AE53" s="336"/>
      <c r="AF53" s="337"/>
      <c r="AG53" s="338"/>
      <c r="AH53" s="338"/>
      <c r="AI53" s="338"/>
      <c r="AJ53" s="338"/>
      <c r="AK53" s="338"/>
      <c r="AL53" s="338"/>
      <c r="AM53" s="338"/>
      <c r="AN53" s="338"/>
      <c r="AO53" s="339"/>
    </row>
    <row r="54" spans="2:41" ht="10.5" customHeight="1" x14ac:dyDescent="0.15">
      <c r="B54" s="316" t="s">
        <v>35</v>
      </c>
      <c r="C54" s="317"/>
      <c r="D54" s="317"/>
      <c r="E54" s="317"/>
      <c r="F54" s="317"/>
      <c r="G54" s="318"/>
      <c r="H54" s="326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8"/>
      <c r="Z54" s="332"/>
      <c r="AA54" s="332"/>
      <c r="AB54" s="332"/>
      <c r="AC54" s="332"/>
      <c r="AD54" s="332"/>
      <c r="AE54" s="33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3"/>
    </row>
    <row r="55" spans="2:41" ht="10.5" customHeight="1" x14ac:dyDescent="0.15">
      <c r="B55" s="319"/>
      <c r="C55" s="320"/>
      <c r="D55" s="320"/>
      <c r="E55" s="320"/>
      <c r="F55" s="320"/>
      <c r="G55" s="321"/>
      <c r="H55" s="329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1"/>
      <c r="Z55" s="332"/>
      <c r="AA55" s="332"/>
      <c r="AB55" s="332"/>
      <c r="AC55" s="332"/>
      <c r="AD55" s="332"/>
      <c r="AE55" s="33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3"/>
    </row>
    <row r="56" spans="2:41" ht="14.25" customHeight="1" x14ac:dyDescent="0.15">
      <c r="B56" s="256" t="s">
        <v>17</v>
      </c>
      <c r="C56" s="257"/>
      <c r="D56" s="257"/>
      <c r="E56" s="257"/>
      <c r="F56" s="257"/>
      <c r="G56" s="258"/>
      <c r="H56" s="333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5"/>
      <c r="Z56" s="336" t="s">
        <v>34</v>
      </c>
      <c r="AA56" s="336"/>
      <c r="AB56" s="336"/>
      <c r="AC56" s="336"/>
      <c r="AD56" s="336"/>
      <c r="AE56" s="336"/>
      <c r="AF56" s="337"/>
      <c r="AG56" s="338"/>
      <c r="AH56" s="338"/>
      <c r="AI56" s="338"/>
      <c r="AJ56" s="338"/>
      <c r="AK56" s="338"/>
      <c r="AL56" s="338"/>
      <c r="AM56" s="338"/>
      <c r="AN56" s="338"/>
      <c r="AO56" s="339"/>
    </row>
    <row r="57" spans="2:41" ht="10.5" customHeight="1" x14ac:dyDescent="0.15">
      <c r="B57" s="316" t="s">
        <v>35</v>
      </c>
      <c r="C57" s="317"/>
      <c r="D57" s="317"/>
      <c r="E57" s="317"/>
      <c r="F57" s="317"/>
      <c r="G57" s="318"/>
      <c r="H57" s="326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8"/>
      <c r="Z57" s="332"/>
      <c r="AA57" s="332"/>
      <c r="AB57" s="332"/>
      <c r="AC57" s="332"/>
      <c r="AD57" s="332"/>
      <c r="AE57" s="33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3"/>
    </row>
    <row r="58" spans="2:41" ht="10.5" customHeight="1" x14ac:dyDescent="0.15">
      <c r="B58" s="319"/>
      <c r="C58" s="320"/>
      <c r="D58" s="320"/>
      <c r="E58" s="320"/>
      <c r="F58" s="320"/>
      <c r="G58" s="321"/>
      <c r="H58" s="329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1"/>
      <c r="Z58" s="332"/>
      <c r="AA58" s="332"/>
      <c r="AB58" s="332"/>
      <c r="AC58" s="332"/>
      <c r="AD58" s="332"/>
      <c r="AE58" s="33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3"/>
    </row>
    <row r="59" spans="2:41" ht="14.25" customHeight="1" x14ac:dyDescent="0.15">
      <c r="B59" s="256" t="s">
        <v>17</v>
      </c>
      <c r="C59" s="257"/>
      <c r="D59" s="257"/>
      <c r="E59" s="257"/>
      <c r="F59" s="257"/>
      <c r="G59" s="258"/>
      <c r="H59" s="333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5"/>
      <c r="Z59" s="336" t="s">
        <v>34</v>
      </c>
      <c r="AA59" s="336"/>
      <c r="AB59" s="336"/>
      <c r="AC59" s="336"/>
      <c r="AD59" s="336"/>
      <c r="AE59" s="336"/>
      <c r="AF59" s="337"/>
      <c r="AG59" s="338"/>
      <c r="AH59" s="338"/>
      <c r="AI59" s="338"/>
      <c r="AJ59" s="338"/>
      <c r="AK59" s="338"/>
      <c r="AL59" s="338"/>
      <c r="AM59" s="338"/>
      <c r="AN59" s="338"/>
      <c r="AO59" s="339"/>
    </row>
    <row r="60" spans="2:41" ht="10.5" customHeight="1" x14ac:dyDescent="0.15">
      <c r="B60" s="316" t="s">
        <v>35</v>
      </c>
      <c r="C60" s="317"/>
      <c r="D60" s="317"/>
      <c r="E60" s="317"/>
      <c r="F60" s="317"/>
      <c r="G60" s="318"/>
      <c r="H60" s="326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8"/>
      <c r="Z60" s="332"/>
      <c r="AA60" s="332"/>
      <c r="AB60" s="332"/>
      <c r="AC60" s="332"/>
      <c r="AD60" s="332"/>
      <c r="AE60" s="33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3"/>
    </row>
    <row r="61" spans="2:41" ht="10.5" customHeight="1" x14ac:dyDescent="0.15">
      <c r="B61" s="319"/>
      <c r="C61" s="320"/>
      <c r="D61" s="320"/>
      <c r="E61" s="320"/>
      <c r="F61" s="320"/>
      <c r="G61" s="321"/>
      <c r="H61" s="329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1"/>
      <c r="Z61" s="332"/>
      <c r="AA61" s="332"/>
      <c r="AB61" s="332"/>
      <c r="AC61" s="332"/>
      <c r="AD61" s="332"/>
      <c r="AE61" s="332"/>
      <c r="AF61" s="322"/>
      <c r="AG61" s="322"/>
      <c r="AH61" s="322"/>
      <c r="AI61" s="322"/>
      <c r="AJ61" s="322"/>
      <c r="AK61" s="322"/>
      <c r="AL61" s="322"/>
      <c r="AM61" s="322"/>
      <c r="AN61" s="322"/>
      <c r="AO61" s="323"/>
    </row>
    <row r="62" spans="2:41" ht="14.25" customHeight="1" x14ac:dyDescent="0.15">
      <c r="B62" s="246" t="str">
        <f>C1</f>
        <v>プロⅠ</v>
      </c>
      <c r="C62" s="324"/>
      <c r="D62" s="324"/>
      <c r="E62" s="324"/>
      <c r="F62" s="324"/>
      <c r="G62" s="325"/>
      <c r="Z62" s="27"/>
      <c r="AA62" s="27"/>
      <c r="AB62" s="27"/>
      <c r="AC62" s="27"/>
      <c r="AD62" s="27"/>
      <c r="AE62" s="27"/>
      <c r="AF62" s="27"/>
      <c r="AG62" s="41" t="s">
        <v>14</v>
      </c>
      <c r="AH62" s="27"/>
      <c r="AI62" s="27"/>
      <c r="AJ62" s="214"/>
      <c r="AK62" s="214"/>
      <c r="AL62" s="27"/>
      <c r="AM62" s="27"/>
      <c r="AN62" s="27"/>
      <c r="AO62" s="27"/>
    </row>
    <row r="63" spans="2:41" ht="16.5" customHeight="1" x14ac:dyDescent="0.15">
      <c r="B63" s="340"/>
      <c r="C63" s="340"/>
      <c r="D63" s="340"/>
      <c r="E63" s="340"/>
      <c r="F63" s="340"/>
      <c r="G63" s="340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G63" s="50"/>
      <c r="AH63" s="50"/>
      <c r="AI63" s="50"/>
      <c r="AJ63" s="50"/>
      <c r="AK63" s="50"/>
      <c r="AL63" s="50"/>
      <c r="AM63" s="50"/>
      <c r="AN63" s="50"/>
      <c r="AO63" s="50"/>
    </row>
    <row r="64" spans="2:41" ht="21.75" customHeight="1" x14ac:dyDescent="0.15">
      <c r="B64" s="255" t="str">
        <f>"プロジェクト発表会　「"&amp;RIGHT(C1,1)&amp;"類」　調査用紙"</f>
        <v>プロジェクト発表会　「Ⅰ類」　調査用紙</v>
      </c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</row>
    <row r="65" spans="1:42" ht="8.25" customHeight="1" x14ac:dyDescent="0.15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</row>
    <row r="66" spans="1:42" ht="16.5" customHeight="1" x14ac:dyDescent="0.15">
      <c r="B66" s="249" t="s">
        <v>15</v>
      </c>
      <c r="C66" s="250"/>
      <c r="D66" s="250"/>
      <c r="E66" s="250"/>
      <c r="F66" s="250"/>
      <c r="G66" s="251"/>
      <c r="H66" s="252">
        <f>申込シート①!B4</f>
        <v>0</v>
      </c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4"/>
      <c r="W66" s="27"/>
      <c r="X66" s="27"/>
      <c r="Y66" s="27"/>
      <c r="Z66" s="27"/>
      <c r="AA66" s="27"/>
      <c r="AB66" s="27"/>
      <c r="AC66" s="27"/>
      <c r="AD66" s="27"/>
      <c r="AE66" s="27"/>
    </row>
    <row r="67" spans="1:42" ht="20.25" customHeight="1" x14ac:dyDescent="0.15">
      <c r="B67" s="249" t="s">
        <v>1</v>
      </c>
      <c r="C67" s="250"/>
      <c r="D67" s="250"/>
      <c r="E67" s="250"/>
      <c r="F67" s="250"/>
      <c r="G67" s="251"/>
      <c r="H67" s="252" t="e">
        <f>申込シート①!B10</f>
        <v>#N/A</v>
      </c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4"/>
      <c r="AA67" s="249" t="s">
        <v>16</v>
      </c>
      <c r="AB67" s="250"/>
      <c r="AC67" s="250"/>
      <c r="AD67" s="250"/>
      <c r="AE67" s="251"/>
      <c r="AF67" s="252" t="e">
        <f>申込シート①!D10</f>
        <v>#N/A</v>
      </c>
      <c r="AG67" s="253"/>
      <c r="AH67" s="253"/>
      <c r="AI67" s="253"/>
      <c r="AJ67" s="253"/>
      <c r="AK67" s="253"/>
      <c r="AL67" s="253"/>
      <c r="AM67" s="253"/>
      <c r="AN67" s="253"/>
      <c r="AO67" s="254"/>
    </row>
    <row r="68" spans="1:42" ht="20.25" customHeight="1" x14ac:dyDescent="0.15">
      <c r="B68" s="256" t="s">
        <v>17</v>
      </c>
      <c r="C68" s="257"/>
      <c r="D68" s="257"/>
      <c r="E68" s="257"/>
      <c r="F68" s="257"/>
      <c r="G68" s="258"/>
      <c r="H68" s="252" t="e">
        <f>申込シート①!E12</f>
        <v>#N/A</v>
      </c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  <c r="AE68" s="254"/>
      <c r="AF68" s="267" t="s">
        <v>6</v>
      </c>
      <c r="AG68" s="268"/>
      <c r="AH68" s="268"/>
      <c r="AI68" s="268"/>
      <c r="AJ68" s="268"/>
      <c r="AK68" s="268"/>
      <c r="AL68" s="268"/>
      <c r="AM68" s="268"/>
      <c r="AN68" s="268"/>
      <c r="AO68" s="269"/>
    </row>
    <row r="69" spans="1:42" ht="20.25" customHeight="1" x14ac:dyDescent="0.15">
      <c r="B69" s="270" t="s">
        <v>18</v>
      </c>
      <c r="C69" s="265"/>
      <c r="D69" s="265"/>
      <c r="E69" s="265"/>
      <c r="F69" s="265"/>
      <c r="G69" s="266"/>
      <c r="H69" s="271" t="e">
        <f>申込シート①!D12 &amp; "課程"</f>
        <v>#N/A</v>
      </c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3"/>
      <c r="AA69" s="273"/>
      <c r="AB69" s="273"/>
      <c r="AC69" s="273"/>
      <c r="AD69" s="273"/>
      <c r="AE69" s="274"/>
      <c r="AF69" s="275" t="e">
        <f>申込シート①!B15</f>
        <v>#N/A</v>
      </c>
      <c r="AG69" s="276"/>
      <c r="AH69" s="276"/>
      <c r="AI69" s="276"/>
      <c r="AJ69" s="276"/>
      <c r="AK69" s="276"/>
      <c r="AL69" s="276"/>
      <c r="AM69" s="276"/>
      <c r="AN69" s="276"/>
      <c r="AO69" s="277"/>
    </row>
    <row r="70" spans="1:42" ht="20.25" customHeight="1" x14ac:dyDescent="0.15">
      <c r="B70" s="270"/>
      <c r="C70" s="265"/>
      <c r="D70" s="265"/>
      <c r="E70" s="265"/>
      <c r="F70" s="265"/>
      <c r="G70" s="266"/>
      <c r="H70" s="281" t="e">
        <f>申込シート①!E10</f>
        <v>#N/A</v>
      </c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3"/>
      <c r="AF70" s="267" t="s">
        <v>19</v>
      </c>
      <c r="AG70" s="268"/>
      <c r="AH70" s="268"/>
      <c r="AI70" s="268"/>
      <c r="AJ70" s="268"/>
      <c r="AK70" s="268"/>
      <c r="AL70" s="268"/>
      <c r="AM70" s="268"/>
      <c r="AN70" s="268"/>
      <c r="AO70" s="269"/>
    </row>
    <row r="71" spans="1:42" ht="20.25" customHeight="1" x14ac:dyDescent="0.15">
      <c r="B71" s="259"/>
      <c r="C71" s="260"/>
      <c r="D71" s="260"/>
      <c r="E71" s="260"/>
      <c r="F71" s="260"/>
      <c r="G71" s="261"/>
      <c r="H71" s="284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6"/>
      <c r="AF71" s="275" t="e">
        <f>申込シート①!B17</f>
        <v>#N/A</v>
      </c>
      <c r="AG71" s="276"/>
      <c r="AH71" s="276"/>
      <c r="AI71" s="276"/>
      <c r="AJ71" s="276"/>
      <c r="AK71" s="276"/>
      <c r="AL71" s="276"/>
      <c r="AM71" s="276"/>
      <c r="AN71" s="276"/>
      <c r="AO71" s="277"/>
    </row>
    <row r="72" spans="1:42" ht="24" customHeight="1" x14ac:dyDescent="0.15">
      <c r="B72" s="249" t="s">
        <v>7</v>
      </c>
      <c r="C72" s="250"/>
      <c r="D72" s="250"/>
      <c r="E72" s="250"/>
      <c r="F72" s="250"/>
      <c r="G72" s="251"/>
      <c r="H72" s="312" t="e">
        <f>申込シート①!D15</f>
        <v>#N/A</v>
      </c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4"/>
      <c r="AP72" s="48"/>
    </row>
    <row r="73" spans="1:42" ht="24" customHeight="1" x14ac:dyDescent="0.15">
      <c r="B73" s="367" t="s">
        <v>36</v>
      </c>
      <c r="C73" s="250"/>
      <c r="D73" s="250"/>
      <c r="E73" s="250"/>
      <c r="F73" s="250"/>
      <c r="G73" s="251"/>
      <c r="H73" s="344" t="str">
        <f>B15</f>
        <v>Ⅰ　　類</v>
      </c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345"/>
      <c r="Z73" s="346"/>
      <c r="AA73" s="249" t="s">
        <v>21</v>
      </c>
      <c r="AB73" s="250"/>
      <c r="AC73" s="250"/>
      <c r="AD73" s="250"/>
      <c r="AE73" s="251"/>
      <c r="AF73" s="252" t="str">
        <f>申込シート①!B22&amp;"  "&amp;申込シート①!C22</f>
        <v xml:space="preserve">  </v>
      </c>
      <c r="AG73" s="253"/>
      <c r="AH73" s="253"/>
      <c r="AI73" s="253"/>
      <c r="AJ73" s="253"/>
      <c r="AK73" s="253"/>
      <c r="AL73" s="253"/>
      <c r="AM73" s="253"/>
      <c r="AN73" s="253"/>
      <c r="AO73" s="44"/>
    </row>
    <row r="74" spans="1:42" ht="10.5" customHeight="1" x14ac:dyDescent="0.15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</row>
    <row r="75" spans="1:42" ht="25.5" customHeight="1" x14ac:dyDescent="0.15">
      <c r="B75" s="367" t="s">
        <v>37</v>
      </c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1"/>
      <c r="V75" s="361"/>
      <c r="W75" s="362"/>
      <c r="X75" s="362"/>
      <c r="Y75" s="362"/>
      <c r="Z75" s="362"/>
      <c r="AA75" s="362"/>
      <c r="AB75" s="362"/>
      <c r="AC75" s="362"/>
      <c r="AD75" s="362"/>
      <c r="AE75" s="362"/>
      <c r="AF75" s="362"/>
      <c r="AG75" s="362"/>
      <c r="AH75" s="362"/>
      <c r="AI75" s="362"/>
      <c r="AJ75" s="362"/>
      <c r="AK75" s="362"/>
      <c r="AL75" s="362"/>
      <c r="AM75" s="362"/>
      <c r="AN75" s="362"/>
      <c r="AO75" s="381"/>
      <c r="AP75" s="27"/>
    </row>
    <row r="76" spans="1:42" ht="7.5" customHeight="1" x14ac:dyDescent="0.15">
      <c r="A76" s="51" t="s">
        <v>38</v>
      </c>
      <c r="B76" s="213"/>
      <c r="C76" s="213"/>
      <c r="D76" s="213"/>
      <c r="E76" s="213"/>
      <c r="F76" s="213"/>
      <c r="G76" s="213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54"/>
      <c r="AB76" s="54"/>
      <c r="AC76" s="54"/>
      <c r="AD76" s="54"/>
      <c r="AE76" s="54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</row>
    <row r="77" spans="1:42" ht="25.5" customHeight="1" x14ac:dyDescent="0.15">
      <c r="B77" s="256" t="s">
        <v>39</v>
      </c>
      <c r="C77" s="257"/>
      <c r="D77" s="257"/>
      <c r="E77" s="257"/>
      <c r="F77" s="257"/>
      <c r="G77" s="258"/>
      <c r="H77" s="392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394"/>
      <c r="AA77" s="249" t="s">
        <v>40</v>
      </c>
      <c r="AB77" s="250"/>
      <c r="AC77" s="250"/>
      <c r="AD77" s="250"/>
      <c r="AE77" s="250"/>
      <c r="AF77" s="250"/>
      <c r="AG77" s="250"/>
      <c r="AH77" s="251"/>
      <c r="AI77" s="249" t="s">
        <v>41</v>
      </c>
      <c r="AJ77" s="250"/>
      <c r="AK77" s="250"/>
      <c r="AL77" s="250"/>
      <c r="AM77" s="250"/>
      <c r="AN77" s="250"/>
      <c r="AO77" s="251"/>
      <c r="AP77" s="27"/>
    </row>
    <row r="78" spans="1:42" ht="25.5" customHeight="1" x14ac:dyDescent="0.15">
      <c r="B78" s="270"/>
      <c r="C78" s="265"/>
      <c r="D78" s="265"/>
      <c r="E78" s="265"/>
      <c r="F78" s="265"/>
      <c r="G78" s="266"/>
      <c r="H78" s="341" t="s">
        <v>42</v>
      </c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  <c r="Z78" s="343"/>
      <c r="AA78" s="361"/>
      <c r="AB78" s="362"/>
      <c r="AC78" s="362"/>
      <c r="AD78" s="362"/>
      <c r="AE78" s="362"/>
      <c r="AF78" s="362"/>
      <c r="AG78" s="372" t="s">
        <v>43</v>
      </c>
      <c r="AH78" s="373"/>
      <c r="AI78" s="374"/>
      <c r="AJ78" s="375"/>
      <c r="AK78" s="375"/>
      <c r="AL78" s="375"/>
      <c r="AM78" s="375"/>
      <c r="AN78" s="375"/>
      <c r="AO78" s="376"/>
      <c r="AP78" s="27"/>
    </row>
    <row r="79" spans="1:42" ht="25.5" customHeight="1" x14ac:dyDescent="0.15">
      <c r="B79" s="259"/>
      <c r="C79" s="260"/>
      <c r="D79" s="260"/>
      <c r="E79" s="260"/>
      <c r="F79" s="260"/>
      <c r="G79" s="261"/>
      <c r="H79" s="341" t="s">
        <v>44</v>
      </c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3"/>
      <c r="AA79" s="377"/>
      <c r="AB79" s="362"/>
      <c r="AC79" s="362"/>
      <c r="AD79" s="362"/>
      <c r="AE79" s="362"/>
      <c r="AF79" s="362"/>
      <c r="AG79" s="372" t="s">
        <v>43</v>
      </c>
      <c r="AH79" s="373"/>
      <c r="AI79" s="374"/>
      <c r="AJ79" s="375"/>
      <c r="AK79" s="375"/>
      <c r="AL79" s="375"/>
      <c r="AM79" s="375"/>
      <c r="AN79" s="375"/>
      <c r="AO79" s="376"/>
      <c r="AP79" s="27"/>
    </row>
    <row r="80" spans="1:42" ht="7.5" customHeight="1" x14ac:dyDescent="0.15">
      <c r="A80" s="51" t="s">
        <v>38</v>
      </c>
      <c r="B80" s="52"/>
      <c r="C80" s="52"/>
      <c r="D80" s="52"/>
      <c r="E80" s="52"/>
      <c r="F80" s="52"/>
      <c r="G80" s="52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28"/>
      <c r="W80" s="53"/>
      <c r="X80" s="53"/>
      <c r="Y80" s="53"/>
      <c r="Z80" s="53"/>
      <c r="AA80" s="54"/>
      <c r="AB80" s="54"/>
      <c r="AC80" s="54"/>
      <c r="AD80" s="54"/>
      <c r="AE80" s="54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</row>
    <row r="81" spans="1:42" ht="16.5" customHeight="1" x14ac:dyDescent="0.15">
      <c r="A81" s="51"/>
      <c r="B81" s="256" t="s">
        <v>45</v>
      </c>
      <c r="C81" s="257"/>
      <c r="D81" s="257"/>
      <c r="E81" s="257"/>
      <c r="F81" s="257"/>
      <c r="G81" s="258"/>
      <c r="H81" s="364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8"/>
      <c r="AA81" s="178"/>
      <c r="AB81" s="54"/>
      <c r="AC81" s="54"/>
      <c r="AD81" s="54"/>
      <c r="AE81" s="54"/>
      <c r="AF81" s="179"/>
      <c r="AG81" s="180"/>
      <c r="AH81" s="180"/>
      <c r="AI81" s="180"/>
      <c r="AJ81" s="180"/>
      <c r="AK81" s="180"/>
      <c r="AL81" s="180"/>
      <c r="AM81" s="180"/>
      <c r="AN81" s="180"/>
      <c r="AO81" s="180"/>
      <c r="AP81" s="27"/>
    </row>
    <row r="82" spans="1:42" ht="16.5" customHeight="1" x14ac:dyDescent="0.15">
      <c r="A82" s="51"/>
      <c r="B82" s="368" t="s">
        <v>46</v>
      </c>
      <c r="C82" s="369"/>
      <c r="D82" s="369"/>
      <c r="E82" s="369"/>
      <c r="F82" s="369"/>
      <c r="G82" s="370"/>
      <c r="H82" s="356"/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7"/>
      <c r="X82" s="357"/>
      <c r="Y82" s="357"/>
      <c r="Z82" s="359"/>
      <c r="AA82" s="178"/>
      <c r="AB82" s="200"/>
      <c r="AC82" s="54"/>
      <c r="AD82" s="54"/>
      <c r="AE82" s="54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27"/>
    </row>
    <row r="83" spans="1:42" ht="8.25" customHeight="1" x14ac:dyDescent="0.15">
      <c r="A83" s="51"/>
      <c r="B83" s="371"/>
      <c r="C83" s="371"/>
      <c r="D83" s="371"/>
      <c r="E83" s="213"/>
      <c r="F83" s="213"/>
      <c r="G83" s="213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54"/>
      <c r="AB83" s="54"/>
      <c r="AC83" s="54"/>
      <c r="AD83" s="54"/>
      <c r="AE83" s="54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7"/>
    </row>
    <row r="84" spans="1:42" ht="13.5" customHeight="1" x14ac:dyDescent="0.15">
      <c r="B84" s="58" t="s">
        <v>47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8"/>
      <c r="AG84" s="58"/>
      <c r="AH84" s="58"/>
      <c r="AI84" s="58"/>
      <c r="AJ84" s="58"/>
      <c r="AK84" s="58"/>
      <c r="AL84" s="58"/>
      <c r="AM84" s="58"/>
      <c r="AN84" s="58"/>
      <c r="AO84" s="58"/>
    </row>
    <row r="85" spans="1:42" ht="16.5" customHeight="1" x14ac:dyDescent="0.15">
      <c r="B85" s="249" t="s">
        <v>48</v>
      </c>
      <c r="C85" s="250"/>
      <c r="D85" s="250"/>
      <c r="E85" s="250"/>
      <c r="F85" s="250"/>
      <c r="G85" s="251"/>
      <c r="H85" s="249" t="s">
        <v>49</v>
      </c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1"/>
      <c r="AA85" s="249" t="s">
        <v>50</v>
      </c>
      <c r="AB85" s="250"/>
      <c r="AC85" s="250"/>
      <c r="AD85" s="250"/>
      <c r="AE85" s="251"/>
      <c r="AF85" s="347"/>
      <c r="AG85" s="347"/>
      <c r="AH85" s="347"/>
      <c r="AI85" s="347"/>
      <c r="AJ85" s="347"/>
      <c r="AK85" s="347"/>
      <c r="AL85" s="347"/>
      <c r="AM85" s="347"/>
      <c r="AN85" s="347"/>
      <c r="AO85" s="347"/>
    </row>
    <row r="86" spans="1:42" ht="16.5" customHeight="1" x14ac:dyDescent="0.15">
      <c r="B86" s="348"/>
      <c r="C86" s="349"/>
      <c r="D86" s="349"/>
      <c r="E86" s="349"/>
      <c r="F86" s="349"/>
      <c r="G86" s="350"/>
      <c r="H86" s="348"/>
      <c r="I86" s="349"/>
      <c r="J86" s="349"/>
      <c r="K86" s="349"/>
      <c r="L86" s="349"/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49"/>
      <c r="X86" s="349"/>
      <c r="Y86" s="349"/>
      <c r="Z86" s="350"/>
      <c r="AA86" s="354"/>
      <c r="AB86" s="355"/>
      <c r="AC86" s="355"/>
      <c r="AD86" s="355"/>
      <c r="AE86" s="358" t="s">
        <v>51</v>
      </c>
      <c r="AF86" s="360"/>
      <c r="AG86" s="347"/>
      <c r="AH86" s="347"/>
      <c r="AI86" s="347"/>
      <c r="AJ86" s="347"/>
      <c r="AK86" s="347"/>
      <c r="AL86" s="347"/>
      <c r="AM86" s="347"/>
      <c r="AN86" s="347"/>
      <c r="AO86" s="347"/>
      <c r="AP86" s="27"/>
    </row>
    <row r="87" spans="1:42" ht="16.5" customHeight="1" x14ac:dyDescent="0.15">
      <c r="B87" s="351"/>
      <c r="C87" s="352"/>
      <c r="D87" s="352"/>
      <c r="E87" s="352"/>
      <c r="F87" s="352"/>
      <c r="G87" s="353"/>
      <c r="H87" s="351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52"/>
      <c r="V87" s="352"/>
      <c r="W87" s="352"/>
      <c r="X87" s="352"/>
      <c r="Y87" s="352"/>
      <c r="Z87" s="353"/>
      <c r="AA87" s="356"/>
      <c r="AB87" s="357"/>
      <c r="AC87" s="357"/>
      <c r="AD87" s="357"/>
      <c r="AE87" s="359"/>
      <c r="AF87" s="347"/>
      <c r="AG87" s="347"/>
      <c r="AH87" s="347"/>
      <c r="AI87" s="347"/>
      <c r="AJ87" s="347"/>
      <c r="AK87" s="347"/>
      <c r="AL87" s="347"/>
      <c r="AM87" s="347"/>
      <c r="AN87" s="347"/>
      <c r="AO87" s="347"/>
      <c r="AP87" s="27"/>
    </row>
    <row r="88" spans="1:42" ht="16.5" customHeight="1" x14ac:dyDescent="0.15">
      <c r="B88" s="348"/>
      <c r="C88" s="349"/>
      <c r="D88" s="349"/>
      <c r="E88" s="349"/>
      <c r="F88" s="349"/>
      <c r="G88" s="350"/>
      <c r="H88" s="348"/>
      <c r="I88" s="349"/>
      <c r="J88" s="349"/>
      <c r="K88" s="349"/>
      <c r="L88" s="349"/>
      <c r="M88" s="349"/>
      <c r="N88" s="349"/>
      <c r="O88" s="349"/>
      <c r="P88" s="349"/>
      <c r="Q88" s="349"/>
      <c r="R88" s="349"/>
      <c r="S88" s="349"/>
      <c r="T88" s="349"/>
      <c r="U88" s="349"/>
      <c r="V88" s="349"/>
      <c r="W88" s="349"/>
      <c r="X88" s="349"/>
      <c r="Y88" s="349"/>
      <c r="Z88" s="350"/>
      <c r="AA88" s="354"/>
      <c r="AB88" s="355"/>
      <c r="AC88" s="355"/>
      <c r="AD88" s="355"/>
      <c r="AE88" s="358" t="s">
        <v>51</v>
      </c>
      <c r="AF88" s="360"/>
      <c r="AG88" s="347"/>
      <c r="AH88" s="347"/>
      <c r="AI88" s="347"/>
      <c r="AJ88" s="347"/>
      <c r="AK88" s="347"/>
      <c r="AL88" s="347"/>
      <c r="AM88" s="347"/>
      <c r="AN88" s="347"/>
      <c r="AO88" s="347"/>
      <c r="AP88" s="27"/>
    </row>
    <row r="89" spans="1:42" ht="16.5" customHeight="1" x14ac:dyDescent="0.15">
      <c r="B89" s="351"/>
      <c r="C89" s="352"/>
      <c r="D89" s="352"/>
      <c r="E89" s="352"/>
      <c r="F89" s="352"/>
      <c r="G89" s="353"/>
      <c r="H89" s="351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/>
      <c r="V89" s="352"/>
      <c r="W89" s="352"/>
      <c r="X89" s="352"/>
      <c r="Y89" s="352"/>
      <c r="Z89" s="353"/>
      <c r="AA89" s="356"/>
      <c r="AB89" s="357"/>
      <c r="AC89" s="357"/>
      <c r="AD89" s="357"/>
      <c r="AE89" s="359"/>
      <c r="AF89" s="347"/>
      <c r="AG89" s="347"/>
      <c r="AH89" s="347"/>
      <c r="AI89" s="347"/>
      <c r="AJ89" s="347"/>
      <c r="AK89" s="347"/>
      <c r="AL89" s="347"/>
      <c r="AM89" s="347"/>
      <c r="AN89" s="347"/>
      <c r="AO89" s="347"/>
      <c r="AP89" s="27"/>
    </row>
    <row r="90" spans="1:42" ht="16.5" customHeight="1" x14ac:dyDescent="0.15">
      <c r="B90" s="348"/>
      <c r="C90" s="349"/>
      <c r="D90" s="349"/>
      <c r="E90" s="349"/>
      <c r="F90" s="349"/>
      <c r="G90" s="350"/>
      <c r="H90" s="348"/>
      <c r="I90" s="349"/>
      <c r="J90" s="349"/>
      <c r="K90" s="349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50"/>
      <c r="AA90" s="354"/>
      <c r="AB90" s="355"/>
      <c r="AC90" s="355"/>
      <c r="AD90" s="355"/>
      <c r="AE90" s="358" t="s">
        <v>51</v>
      </c>
      <c r="AF90" s="360"/>
      <c r="AG90" s="347"/>
      <c r="AH90" s="347"/>
      <c r="AI90" s="347"/>
      <c r="AJ90" s="347"/>
      <c r="AK90" s="347"/>
      <c r="AL90" s="347"/>
      <c r="AM90" s="347"/>
      <c r="AN90" s="347"/>
      <c r="AO90" s="347"/>
      <c r="AP90" s="27"/>
    </row>
    <row r="91" spans="1:42" ht="16.5" customHeight="1" x14ac:dyDescent="0.15">
      <c r="B91" s="351"/>
      <c r="C91" s="352"/>
      <c r="D91" s="352"/>
      <c r="E91" s="352"/>
      <c r="F91" s="352"/>
      <c r="G91" s="353"/>
      <c r="H91" s="351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  <c r="X91" s="352"/>
      <c r="Y91" s="352"/>
      <c r="Z91" s="353"/>
      <c r="AA91" s="356"/>
      <c r="AB91" s="357"/>
      <c r="AC91" s="357"/>
      <c r="AD91" s="357"/>
      <c r="AE91" s="359"/>
      <c r="AF91" s="347"/>
      <c r="AG91" s="347"/>
      <c r="AH91" s="347"/>
      <c r="AI91" s="347"/>
      <c r="AJ91" s="347"/>
      <c r="AK91" s="347"/>
      <c r="AL91" s="347"/>
      <c r="AM91" s="347"/>
      <c r="AN91" s="347"/>
      <c r="AO91" s="347"/>
      <c r="AP91" s="27"/>
    </row>
    <row r="92" spans="1:42" ht="16.5" customHeight="1" x14ac:dyDescent="0.15">
      <c r="B92" s="348"/>
      <c r="C92" s="349"/>
      <c r="D92" s="349"/>
      <c r="E92" s="349"/>
      <c r="F92" s="349"/>
      <c r="G92" s="350"/>
      <c r="H92" s="348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50"/>
      <c r="AA92" s="354"/>
      <c r="AB92" s="355"/>
      <c r="AC92" s="355"/>
      <c r="AD92" s="355"/>
      <c r="AE92" s="358" t="s">
        <v>51</v>
      </c>
      <c r="AF92" s="360"/>
      <c r="AG92" s="347"/>
      <c r="AH92" s="347"/>
      <c r="AI92" s="347"/>
      <c r="AJ92" s="347"/>
      <c r="AK92" s="347"/>
      <c r="AL92" s="347"/>
      <c r="AM92" s="347"/>
      <c r="AN92" s="347"/>
      <c r="AO92" s="347"/>
      <c r="AP92" s="27"/>
    </row>
    <row r="93" spans="1:42" ht="16.5" customHeight="1" x14ac:dyDescent="0.15">
      <c r="B93" s="351"/>
      <c r="C93" s="352"/>
      <c r="D93" s="352"/>
      <c r="E93" s="352"/>
      <c r="F93" s="352"/>
      <c r="G93" s="353"/>
      <c r="H93" s="351"/>
      <c r="I93" s="352"/>
      <c r="J93" s="352"/>
      <c r="K93" s="352"/>
      <c r="L93" s="352"/>
      <c r="M93" s="352"/>
      <c r="N93" s="352"/>
      <c r="O93" s="352"/>
      <c r="P93" s="352"/>
      <c r="Q93" s="352"/>
      <c r="R93" s="352"/>
      <c r="S93" s="352"/>
      <c r="T93" s="352"/>
      <c r="U93" s="352"/>
      <c r="V93" s="352"/>
      <c r="W93" s="352"/>
      <c r="X93" s="352"/>
      <c r="Y93" s="352"/>
      <c r="Z93" s="353"/>
      <c r="AA93" s="356"/>
      <c r="AB93" s="357"/>
      <c r="AC93" s="357"/>
      <c r="AD93" s="357"/>
      <c r="AE93" s="359"/>
      <c r="AF93" s="347"/>
      <c r="AG93" s="347"/>
      <c r="AH93" s="347"/>
      <c r="AI93" s="347"/>
      <c r="AJ93" s="347"/>
      <c r="AK93" s="347"/>
      <c r="AL93" s="347"/>
      <c r="AM93" s="347"/>
      <c r="AN93" s="347"/>
      <c r="AO93" s="347"/>
      <c r="AP93" s="27"/>
    </row>
    <row r="94" spans="1:42" ht="16.5" customHeight="1" x14ac:dyDescent="0.15">
      <c r="B94" s="348"/>
      <c r="C94" s="349"/>
      <c r="D94" s="349"/>
      <c r="E94" s="349"/>
      <c r="F94" s="349"/>
      <c r="G94" s="350"/>
      <c r="H94" s="348"/>
      <c r="I94" s="349"/>
      <c r="J94" s="349"/>
      <c r="K94" s="349"/>
      <c r="L94" s="349"/>
      <c r="M94" s="349"/>
      <c r="N94" s="349"/>
      <c r="O94" s="349"/>
      <c r="P94" s="349"/>
      <c r="Q94" s="349"/>
      <c r="R94" s="349"/>
      <c r="S94" s="349"/>
      <c r="T94" s="349"/>
      <c r="U94" s="349"/>
      <c r="V94" s="349"/>
      <c r="W94" s="349"/>
      <c r="X94" s="349"/>
      <c r="Y94" s="349"/>
      <c r="Z94" s="350"/>
      <c r="AA94" s="354"/>
      <c r="AB94" s="355"/>
      <c r="AC94" s="355"/>
      <c r="AD94" s="355"/>
      <c r="AE94" s="358" t="s">
        <v>51</v>
      </c>
      <c r="AF94" s="360"/>
      <c r="AG94" s="347"/>
      <c r="AH94" s="347"/>
      <c r="AI94" s="347"/>
      <c r="AJ94" s="347"/>
      <c r="AK94" s="347"/>
      <c r="AL94" s="347"/>
      <c r="AM94" s="347"/>
      <c r="AN94" s="347"/>
      <c r="AO94" s="347"/>
      <c r="AP94" s="27"/>
    </row>
    <row r="95" spans="1:42" ht="16.5" customHeight="1" x14ac:dyDescent="0.15">
      <c r="B95" s="351"/>
      <c r="C95" s="352"/>
      <c r="D95" s="352"/>
      <c r="E95" s="352"/>
      <c r="F95" s="352"/>
      <c r="G95" s="353"/>
      <c r="H95" s="351"/>
      <c r="I95" s="352"/>
      <c r="J95" s="352"/>
      <c r="K95" s="352"/>
      <c r="L95" s="352"/>
      <c r="M95" s="352"/>
      <c r="N95" s="352"/>
      <c r="O95" s="352"/>
      <c r="P95" s="352"/>
      <c r="Q95" s="352"/>
      <c r="R95" s="352"/>
      <c r="S95" s="352"/>
      <c r="T95" s="352"/>
      <c r="U95" s="352"/>
      <c r="V95" s="352"/>
      <c r="W95" s="352"/>
      <c r="X95" s="352"/>
      <c r="Y95" s="352"/>
      <c r="Z95" s="353"/>
      <c r="AA95" s="356"/>
      <c r="AB95" s="357"/>
      <c r="AC95" s="357"/>
      <c r="AD95" s="357"/>
      <c r="AE95" s="359"/>
      <c r="AF95" s="347"/>
      <c r="AG95" s="347"/>
      <c r="AH95" s="347"/>
      <c r="AI95" s="347"/>
      <c r="AJ95" s="347"/>
      <c r="AK95" s="347"/>
      <c r="AL95" s="347"/>
      <c r="AM95" s="347"/>
      <c r="AN95" s="347"/>
      <c r="AO95" s="347"/>
      <c r="AP95" s="27"/>
    </row>
    <row r="96" spans="1:42" ht="13.5" customHeight="1" x14ac:dyDescent="0.15"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389"/>
      <c r="M96" s="389"/>
      <c r="N96" s="389"/>
      <c r="O96" s="389"/>
      <c r="P96" s="389"/>
      <c r="Q96" s="389"/>
      <c r="R96" s="389"/>
      <c r="S96" s="389"/>
      <c r="T96" s="389"/>
      <c r="U96" s="389"/>
      <c r="V96" s="389"/>
      <c r="W96" s="389"/>
      <c r="X96" s="389"/>
      <c r="Y96" s="389"/>
      <c r="Z96" s="389"/>
      <c r="AA96" s="390"/>
      <c r="AB96" s="390"/>
      <c r="AC96" s="390"/>
      <c r="AD96" s="390"/>
      <c r="AE96" s="390"/>
      <c r="AF96" s="391"/>
      <c r="AG96" s="391"/>
      <c r="AH96" s="391"/>
      <c r="AI96" s="391"/>
      <c r="AJ96" s="391"/>
      <c r="AK96" s="391"/>
      <c r="AL96" s="391"/>
      <c r="AM96" s="391"/>
      <c r="AN96" s="391"/>
      <c r="AO96" s="391"/>
    </row>
    <row r="97" spans="1:42" ht="16.5" customHeight="1" x14ac:dyDescent="0.15">
      <c r="A97" s="51"/>
      <c r="B97" s="256" t="s">
        <v>52</v>
      </c>
      <c r="C97" s="257"/>
      <c r="D97" s="257"/>
      <c r="E97" s="257"/>
      <c r="F97" s="257"/>
      <c r="G97" s="258"/>
      <c r="H97" s="364"/>
      <c r="I97" s="355"/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5"/>
      <c r="V97" s="355"/>
      <c r="W97" s="355"/>
      <c r="X97" s="355"/>
      <c r="Y97" s="355"/>
      <c r="Z97" s="358"/>
      <c r="AA97" s="365"/>
      <c r="AB97" s="366"/>
      <c r="AC97" s="366"/>
      <c r="AD97" s="366"/>
      <c r="AE97" s="366"/>
      <c r="AF97" s="347"/>
      <c r="AG97" s="347"/>
      <c r="AH97" s="347"/>
      <c r="AI97" s="347"/>
      <c r="AJ97" s="347"/>
      <c r="AK97" s="347"/>
      <c r="AL97" s="347"/>
      <c r="AM97" s="347"/>
      <c r="AN97" s="347"/>
      <c r="AO97" s="347"/>
      <c r="AP97" s="27"/>
    </row>
    <row r="98" spans="1:42" ht="16.5" customHeight="1" x14ac:dyDescent="0.15">
      <c r="A98" s="51"/>
      <c r="B98" s="259"/>
      <c r="C98" s="260"/>
      <c r="D98" s="260"/>
      <c r="E98" s="260"/>
      <c r="F98" s="260"/>
      <c r="G98" s="261"/>
      <c r="H98" s="356"/>
      <c r="I98" s="357"/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7"/>
      <c r="X98" s="357"/>
      <c r="Y98" s="357"/>
      <c r="Z98" s="359"/>
      <c r="AA98" s="365"/>
      <c r="AB98" s="366"/>
      <c r="AC98" s="366"/>
      <c r="AD98" s="366"/>
      <c r="AE98" s="366"/>
      <c r="AF98" s="347"/>
      <c r="AG98" s="347"/>
      <c r="AH98" s="347"/>
      <c r="AI98" s="347"/>
      <c r="AJ98" s="347"/>
      <c r="AK98" s="347"/>
      <c r="AL98" s="347"/>
      <c r="AM98" s="347"/>
      <c r="AN98" s="347"/>
      <c r="AO98" s="347"/>
    </row>
    <row r="99" spans="1:42" ht="7.5" customHeight="1" x14ac:dyDescent="0.15">
      <c r="A99" s="51"/>
      <c r="B99" s="216"/>
      <c r="C99" s="52"/>
      <c r="D99" s="52"/>
      <c r="E99" s="52"/>
      <c r="F99" s="52"/>
      <c r="G99" s="52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28"/>
      <c r="W99" s="53"/>
      <c r="X99" s="53"/>
      <c r="Y99" s="53"/>
      <c r="Z99" s="53"/>
      <c r="AA99" s="54"/>
      <c r="AB99" s="54"/>
      <c r="AC99" s="54"/>
      <c r="AD99" s="54"/>
      <c r="AE99" s="54"/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</row>
    <row r="100" spans="1:42" ht="16.5" customHeight="1" x14ac:dyDescent="0.15">
      <c r="B100" s="256" t="s">
        <v>53</v>
      </c>
      <c r="C100" s="257"/>
      <c r="D100" s="257"/>
      <c r="E100" s="257"/>
      <c r="F100" s="257"/>
      <c r="G100" s="258"/>
      <c r="H100" s="256" t="s">
        <v>54</v>
      </c>
      <c r="I100" s="257"/>
      <c r="J100" s="257"/>
      <c r="K100" s="257"/>
      <c r="L100" s="257"/>
      <c r="M100" s="257"/>
      <c r="N100" s="257"/>
      <c r="O100" s="257"/>
      <c r="P100" s="258"/>
      <c r="Q100" s="348"/>
      <c r="R100" s="349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49"/>
      <c r="AE100" s="349"/>
      <c r="AF100" s="349"/>
      <c r="AG100" s="349"/>
      <c r="AH100" s="349"/>
      <c r="AI100" s="349"/>
      <c r="AJ100" s="349"/>
      <c r="AK100" s="349"/>
      <c r="AL100" s="349"/>
      <c r="AM100" s="349"/>
      <c r="AN100" s="349"/>
      <c r="AO100" s="350"/>
      <c r="AP100" s="27"/>
    </row>
    <row r="101" spans="1:42" ht="16.5" customHeight="1" x14ac:dyDescent="0.15">
      <c r="B101" s="270"/>
      <c r="C101" s="265"/>
      <c r="D101" s="265"/>
      <c r="E101" s="265"/>
      <c r="F101" s="265"/>
      <c r="G101" s="266"/>
      <c r="H101" s="259"/>
      <c r="I101" s="260"/>
      <c r="J101" s="260"/>
      <c r="K101" s="260"/>
      <c r="L101" s="260"/>
      <c r="M101" s="260"/>
      <c r="N101" s="260"/>
      <c r="O101" s="260"/>
      <c r="P101" s="261"/>
      <c r="Q101" s="351"/>
      <c r="R101" s="352"/>
      <c r="S101" s="352"/>
      <c r="T101" s="352"/>
      <c r="U101" s="352"/>
      <c r="V101" s="352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352"/>
      <c r="AG101" s="352"/>
      <c r="AH101" s="352"/>
      <c r="AI101" s="352"/>
      <c r="AJ101" s="352"/>
      <c r="AK101" s="352"/>
      <c r="AL101" s="352"/>
      <c r="AM101" s="352"/>
      <c r="AN101" s="352"/>
      <c r="AO101" s="353"/>
      <c r="AP101" s="27"/>
    </row>
    <row r="102" spans="1:42" ht="16.5" customHeight="1" x14ac:dyDescent="0.15">
      <c r="B102" s="270"/>
      <c r="C102" s="265"/>
      <c r="D102" s="265"/>
      <c r="E102" s="265"/>
      <c r="F102" s="265"/>
      <c r="G102" s="266"/>
      <c r="H102" s="256" t="s">
        <v>55</v>
      </c>
      <c r="I102" s="257"/>
      <c r="J102" s="257"/>
      <c r="K102" s="257"/>
      <c r="L102" s="257"/>
      <c r="M102" s="257"/>
      <c r="N102" s="257"/>
      <c r="O102" s="257"/>
      <c r="P102" s="258"/>
      <c r="Q102" s="348"/>
      <c r="R102" s="349"/>
      <c r="S102" s="349"/>
      <c r="T102" s="349"/>
      <c r="U102" s="349"/>
      <c r="V102" s="349"/>
      <c r="W102" s="349"/>
      <c r="X102" s="349"/>
      <c r="Y102" s="350"/>
      <c r="Z102" s="256" t="s">
        <v>56</v>
      </c>
      <c r="AA102" s="257"/>
      <c r="AB102" s="257"/>
      <c r="AC102" s="258"/>
      <c r="AD102" s="363"/>
      <c r="AE102" s="355"/>
      <c r="AF102" s="355"/>
      <c r="AG102" s="355"/>
      <c r="AH102" s="358"/>
      <c r="AI102" s="256" t="s">
        <v>57</v>
      </c>
      <c r="AJ102" s="257"/>
      <c r="AK102" s="257"/>
      <c r="AL102" s="258"/>
      <c r="AM102" s="354"/>
      <c r="AN102" s="355"/>
      <c r="AO102" s="358" t="s">
        <v>58</v>
      </c>
      <c r="AP102" s="27"/>
    </row>
    <row r="103" spans="1:42" ht="16.5" customHeight="1" x14ac:dyDescent="0.15">
      <c r="B103" s="270"/>
      <c r="C103" s="265"/>
      <c r="D103" s="265"/>
      <c r="E103" s="265"/>
      <c r="F103" s="265"/>
      <c r="G103" s="266"/>
      <c r="H103" s="259"/>
      <c r="I103" s="260"/>
      <c r="J103" s="260"/>
      <c r="K103" s="260"/>
      <c r="L103" s="260"/>
      <c r="M103" s="260"/>
      <c r="N103" s="260"/>
      <c r="O103" s="260"/>
      <c r="P103" s="261"/>
      <c r="Q103" s="351"/>
      <c r="R103" s="352"/>
      <c r="S103" s="352"/>
      <c r="T103" s="352"/>
      <c r="U103" s="352"/>
      <c r="V103" s="352"/>
      <c r="W103" s="352"/>
      <c r="X103" s="352"/>
      <c r="Y103" s="353"/>
      <c r="Z103" s="259"/>
      <c r="AA103" s="260"/>
      <c r="AB103" s="260"/>
      <c r="AC103" s="261"/>
      <c r="AD103" s="356"/>
      <c r="AE103" s="357"/>
      <c r="AF103" s="357"/>
      <c r="AG103" s="357"/>
      <c r="AH103" s="359"/>
      <c r="AI103" s="259"/>
      <c r="AJ103" s="260"/>
      <c r="AK103" s="260"/>
      <c r="AL103" s="261"/>
      <c r="AM103" s="356"/>
      <c r="AN103" s="357"/>
      <c r="AO103" s="359"/>
      <c r="AP103" s="27"/>
    </row>
    <row r="104" spans="1:42" ht="16.5" customHeight="1" x14ac:dyDescent="0.15">
      <c r="B104" s="270"/>
      <c r="C104" s="265"/>
      <c r="D104" s="265"/>
      <c r="E104" s="265"/>
      <c r="F104" s="265"/>
      <c r="G104" s="266"/>
      <c r="H104" s="256" t="s">
        <v>59</v>
      </c>
      <c r="I104" s="257"/>
      <c r="J104" s="257"/>
      <c r="K104" s="257"/>
      <c r="L104" s="257"/>
      <c r="M104" s="257"/>
      <c r="N104" s="257"/>
      <c r="O104" s="257"/>
      <c r="P104" s="258"/>
      <c r="Q104" s="55" t="s">
        <v>60</v>
      </c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6"/>
      <c r="AP104" s="27"/>
    </row>
    <row r="105" spans="1:42" ht="16.5" customHeight="1" x14ac:dyDescent="0.15">
      <c r="B105" s="270"/>
      <c r="C105" s="265"/>
      <c r="D105" s="265"/>
      <c r="E105" s="265"/>
      <c r="F105" s="265"/>
      <c r="G105" s="266"/>
      <c r="H105" s="270" t="s">
        <v>61</v>
      </c>
      <c r="I105" s="265"/>
      <c r="J105" s="265"/>
      <c r="K105" s="265"/>
      <c r="L105" s="265"/>
      <c r="M105" s="265"/>
      <c r="N105" s="265"/>
      <c r="O105" s="265"/>
      <c r="P105" s="266"/>
      <c r="Q105" s="382"/>
      <c r="R105" s="383"/>
      <c r="S105" s="383"/>
      <c r="T105" s="383"/>
      <c r="U105" s="383"/>
      <c r="V105" s="383"/>
      <c r="W105" s="383"/>
      <c r="X105" s="383"/>
      <c r="Y105" s="383"/>
      <c r="Z105" s="383"/>
      <c r="AA105" s="383"/>
      <c r="AB105" s="383"/>
      <c r="AC105" s="383"/>
      <c r="AD105" s="383"/>
      <c r="AE105" s="383"/>
      <c r="AF105" s="383"/>
      <c r="AG105" s="383"/>
      <c r="AH105" s="383"/>
      <c r="AI105" s="383"/>
      <c r="AJ105" s="383"/>
      <c r="AK105" s="383"/>
      <c r="AL105" s="383"/>
      <c r="AM105" s="383"/>
      <c r="AN105" s="383"/>
      <c r="AO105" s="384"/>
      <c r="AP105" s="27"/>
    </row>
    <row r="106" spans="1:42" ht="16.5" customHeight="1" x14ac:dyDescent="0.15">
      <c r="B106" s="259"/>
      <c r="C106" s="260"/>
      <c r="D106" s="260"/>
      <c r="E106" s="260"/>
      <c r="F106" s="260"/>
      <c r="G106" s="261"/>
      <c r="H106" s="259"/>
      <c r="I106" s="260"/>
      <c r="J106" s="260"/>
      <c r="K106" s="260"/>
      <c r="L106" s="260"/>
      <c r="M106" s="260"/>
      <c r="N106" s="260"/>
      <c r="O106" s="260"/>
      <c r="P106" s="261"/>
      <c r="Q106" s="385"/>
      <c r="R106" s="386"/>
      <c r="S106" s="386"/>
      <c r="T106" s="386"/>
      <c r="U106" s="386"/>
      <c r="V106" s="386"/>
      <c r="W106" s="386"/>
      <c r="X106" s="386"/>
      <c r="Y106" s="386"/>
      <c r="Z106" s="386"/>
      <c r="AA106" s="386"/>
      <c r="AB106" s="386"/>
      <c r="AC106" s="386"/>
      <c r="AD106" s="386"/>
      <c r="AE106" s="386"/>
      <c r="AF106" s="386"/>
      <c r="AG106" s="386"/>
      <c r="AH106" s="386"/>
      <c r="AI106" s="386"/>
      <c r="AJ106" s="386"/>
      <c r="AK106" s="386"/>
      <c r="AL106" s="386"/>
      <c r="AM106" s="386"/>
      <c r="AN106" s="386"/>
      <c r="AO106" s="387"/>
      <c r="AP106" s="27"/>
    </row>
    <row r="107" spans="1:42" ht="16.5" customHeight="1" x14ac:dyDescent="0.15">
      <c r="B107" s="388" t="s">
        <v>62</v>
      </c>
      <c r="C107" s="388"/>
      <c r="D107" s="388"/>
      <c r="E107" s="388"/>
      <c r="F107" s="38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8"/>
      <c r="X107" s="388"/>
      <c r="Y107" s="388"/>
      <c r="Z107" s="388"/>
      <c r="AA107" s="388"/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8"/>
      <c r="AL107" s="388"/>
      <c r="AM107" s="388"/>
      <c r="AN107" s="388"/>
      <c r="AO107" s="388"/>
    </row>
    <row r="108" spans="1:42" ht="25.5" customHeight="1" x14ac:dyDescent="0.15">
      <c r="B108" s="249" t="s">
        <v>63</v>
      </c>
      <c r="C108" s="250"/>
      <c r="D108" s="250"/>
      <c r="E108" s="250"/>
      <c r="F108" s="250"/>
      <c r="G108" s="251"/>
      <c r="H108" s="378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80"/>
      <c r="Z108" s="48"/>
    </row>
    <row r="109" spans="1:42" ht="3.75" customHeight="1" x14ac:dyDescent="0.15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</row>
    <row r="110" spans="1:42" ht="3.75" customHeight="1" x14ac:dyDescent="0.15"/>
    <row r="111" spans="1:42" ht="3.75" customHeight="1" x14ac:dyDescent="0.15"/>
    <row r="112" spans="1:42" ht="3.75" customHeight="1" x14ac:dyDescent="0.15"/>
    <row r="114" spans="2:44" ht="16.5" customHeight="1" x14ac:dyDescent="0.15">
      <c r="B114" s="188"/>
      <c r="C114" s="188"/>
      <c r="D114" s="188"/>
      <c r="E114" s="188"/>
      <c r="F114" s="188"/>
      <c r="G114" s="188"/>
      <c r="H114" s="188"/>
      <c r="I114" s="188"/>
      <c r="J114" s="18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2:44" ht="21.6" customHeight="1" x14ac:dyDescent="0.15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</row>
    <row r="116" spans="2:44" ht="21.6" customHeight="1" x14ac:dyDescent="0.15">
      <c r="B116" s="190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</row>
    <row r="117" spans="2:44" ht="21.6" customHeight="1" x14ac:dyDescent="0.15">
      <c r="B117" s="188"/>
      <c r="C117" s="188"/>
      <c r="D117" s="188"/>
      <c r="E117" s="188"/>
      <c r="F117" s="188"/>
      <c r="G117" s="188"/>
      <c r="H117" s="189"/>
      <c r="I117" s="189"/>
      <c r="J117" s="18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2:44" ht="21.6" customHeight="1" x14ac:dyDescent="0.15">
      <c r="B118" s="188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28"/>
    </row>
    <row r="119" spans="2:44" ht="21.6" customHeight="1" x14ac:dyDescent="0.15">
      <c r="B119" s="190"/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28"/>
    </row>
    <row r="120" spans="2:44" ht="21.6" customHeight="1" x14ac:dyDescent="0.15">
      <c r="B120" s="188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28"/>
      <c r="AR120" s="150"/>
    </row>
    <row r="121" spans="2:44" ht="21.6" customHeight="1" x14ac:dyDescent="0.15">
      <c r="B121" s="188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94"/>
      <c r="AJ121" s="194"/>
      <c r="AK121" s="194"/>
      <c r="AL121" s="194"/>
      <c r="AM121" s="194"/>
      <c r="AN121" s="194"/>
      <c r="AO121" s="194"/>
      <c r="AP121" s="28"/>
    </row>
    <row r="122" spans="2:44" ht="21.6" customHeight="1" x14ac:dyDescent="0.15">
      <c r="B122" s="188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94"/>
      <c r="AJ122" s="194"/>
      <c r="AK122" s="194"/>
      <c r="AL122" s="194"/>
      <c r="AM122" s="194"/>
      <c r="AN122" s="194"/>
      <c r="AO122" s="194"/>
      <c r="AP122" s="28"/>
    </row>
    <row r="123" spans="2:44" ht="21.6" customHeight="1" x14ac:dyDescent="0.15">
      <c r="B123" s="188"/>
      <c r="C123" s="189"/>
      <c r="D123" s="189"/>
      <c r="E123" s="189"/>
      <c r="F123" s="189"/>
      <c r="G123" s="189"/>
      <c r="H123" s="189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  <c r="AL123" s="194"/>
      <c r="AM123" s="194"/>
      <c r="AN123" s="194"/>
      <c r="AO123" s="194"/>
      <c r="AP123" s="28"/>
    </row>
    <row r="124" spans="2:44" ht="21.6" customHeight="1" x14ac:dyDescent="0.15">
      <c r="B124" s="188"/>
      <c r="C124" s="188"/>
      <c r="D124" s="188"/>
      <c r="E124" s="188"/>
      <c r="F124" s="188"/>
      <c r="G124" s="188"/>
      <c r="H124" s="188"/>
      <c r="I124" s="188"/>
      <c r="J124" s="18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2:44" ht="21.6" customHeight="1" x14ac:dyDescent="0.15">
      <c r="B125" s="188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28"/>
    </row>
    <row r="126" spans="2:44" ht="21.6" customHeight="1" x14ac:dyDescent="0.15">
      <c r="B126" s="188"/>
      <c r="C126" s="189"/>
      <c r="D126" s="189"/>
      <c r="E126" s="189"/>
      <c r="F126" s="189"/>
      <c r="G126" s="189"/>
      <c r="H126" s="189"/>
      <c r="I126" s="196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194"/>
      <c r="AM126" s="194"/>
      <c r="AN126" s="194"/>
      <c r="AO126" s="194"/>
      <c r="AP126" s="28"/>
    </row>
    <row r="127" spans="2:44" ht="96" customHeight="1" x14ac:dyDescent="0.15">
      <c r="B127" s="188"/>
      <c r="C127" s="197"/>
      <c r="D127" s="197"/>
      <c r="E127" s="197"/>
      <c r="F127" s="197"/>
      <c r="G127" s="197"/>
      <c r="H127" s="197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194"/>
      <c r="AL127" s="194"/>
      <c r="AM127" s="194"/>
      <c r="AN127" s="194"/>
      <c r="AO127" s="194"/>
      <c r="AP127" s="28"/>
    </row>
    <row r="128" spans="2:44" ht="13.5" customHeight="1" x14ac:dyDescent="0.15">
      <c r="B128" s="188"/>
      <c r="C128" s="189"/>
      <c r="D128" s="28"/>
      <c r="E128" s="28"/>
      <c r="F128" s="28"/>
      <c r="G128" s="28"/>
      <c r="H128" s="28"/>
      <c r="I128" s="189"/>
      <c r="J128" s="189"/>
      <c r="K128" s="189"/>
      <c r="L128" s="189"/>
      <c r="M128" s="188"/>
      <c r="N128" s="18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</row>
    <row r="129" spans="2:42" ht="21.6" customHeight="1" x14ac:dyDescent="0.15">
      <c r="B129" s="188"/>
      <c r="C129" s="189"/>
      <c r="D129" s="189"/>
      <c r="E129" s="189"/>
      <c r="F129" s="189"/>
      <c r="G129" s="189"/>
      <c r="H129" s="189"/>
      <c r="I129" s="196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  <c r="AL129" s="194"/>
      <c r="AM129" s="194"/>
      <c r="AN129" s="194"/>
      <c r="AO129" s="194"/>
      <c r="AP129" s="28"/>
    </row>
    <row r="130" spans="2:42" ht="215.1" customHeight="1" x14ac:dyDescent="0.15">
      <c r="B130" s="188"/>
      <c r="C130" s="197"/>
      <c r="D130" s="197"/>
      <c r="E130" s="197"/>
      <c r="F130" s="197"/>
      <c r="G130" s="197"/>
      <c r="H130" s="197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94"/>
      <c r="AP130" s="28"/>
    </row>
    <row r="131" spans="2:42" ht="13.5" customHeight="1" x14ac:dyDescent="0.15">
      <c r="B131" s="188"/>
      <c r="C131" s="188"/>
      <c r="D131" s="28"/>
      <c r="E131" s="28"/>
      <c r="F131" s="28"/>
      <c r="G131" s="28"/>
      <c r="H131" s="28"/>
      <c r="I131" s="188"/>
      <c r="J131" s="188"/>
      <c r="K131" s="188"/>
      <c r="L131" s="188"/>
      <c r="M131" s="188"/>
      <c r="N131" s="18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2:42" ht="21.6" customHeight="1" x14ac:dyDescent="0.15">
      <c r="B132" s="188"/>
      <c r="C132" s="189"/>
      <c r="D132" s="189"/>
      <c r="E132" s="189"/>
      <c r="F132" s="189"/>
      <c r="G132" s="189"/>
      <c r="H132" s="189"/>
      <c r="I132" s="196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28"/>
    </row>
    <row r="133" spans="2:42" ht="150" customHeight="1" x14ac:dyDescent="0.15">
      <c r="B133" s="188"/>
      <c r="C133" s="197"/>
      <c r="D133" s="197"/>
      <c r="E133" s="197"/>
      <c r="F133" s="197"/>
      <c r="G133" s="197"/>
      <c r="H133" s="197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28"/>
    </row>
    <row r="134" spans="2:42" ht="21.6" customHeight="1" x14ac:dyDescent="0.15">
      <c r="B134" s="188"/>
      <c r="C134" s="188"/>
      <c r="D134" s="188"/>
      <c r="E134" s="188"/>
      <c r="F134" s="188"/>
      <c r="G134" s="188"/>
      <c r="H134" s="188"/>
      <c r="I134" s="188"/>
      <c r="J134" s="18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2:42" ht="21.6" customHeight="1" x14ac:dyDescent="0.15">
      <c r="B135" s="189"/>
      <c r="C135" s="189"/>
      <c r="D135" s="189"/>
      <c r="E135" s="189"/>
      <c r="F135" s="189"/>
      <c r="G135" s="189"/>
      <c r="H135" s="28"/>
      <c r="I135" s="28"/>
      <c r="J135" s="28"/>
      <c r="K135" s="193"/>
      <c r="L135" s="188"/>
      <c r="M135" s="188"/>
      <c r="N135" s="188"/>
      <c r="O135" s="188"/>
      <c r="P135" s="188"/>
      <c r="Q135" s="18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2:42" ht="21.6" customHeight="1" x14ac:dyDescent="0.15">
      <c r="B136" s="188"/>
      <c r="C136" s="188"/>
      <c r="D136" s="28"/>
      <c r="E136" s="28"/>
      <c r="F136" s="28"/>
      <c r="G136" s="28"/>
      <c r="H136" s="28"/>
      <c r="I136" s="28"/>
      <c r="J136" s="28"/>
      <c r="K136" s="193"/>
      <c r="L136" s="188"/>
      <c r="M136" s="188"/>
      <c r="N136" s="188"/>
      <c r="O136" s="188"/>
      <c r="P136" s="188"/>
      <c r="Q136" s="18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2:42" ht="16.5" customHeight="1" x14ac:dyDescent="0.15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2:42" s="60" customFormat="1" ht="13.5" x14ac:dyDescent="0.15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188"/>
      <c r="AD138" s="188"/>
      <c r="AE138" s="188"/>
      <c r="AF138" s="188"/>
      <c r="AG138" s="188"/>
      <c r="AH138" s="188"/>
      <c r="AI138" s="188"/>
      <c r="AJ138" s="188"/>
      <c r="AK138" s="188"/>
      <c r="AL138" s="188"/>
      <c r="AM138" s="188"/>
      <c r="AN138" s="188"/>
      <c r="AO138" s="188"/>
      <c r="AP138" s="188"/>
    </row>
    <row r="139" spans="2:42" s="60" customFormat="1" ht="13.5" x14ac:dyDescent="0.15"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</row>
    <row r="140" spans="2:42" s="60" customFormat="1" ht="13.5" x14ac:dyDescent="0.15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</row>
    <row r="141" spans="2:42" s="60" customFormat="1" ht="14.25" x14ac:dyDescent="0.15">
      <c r="B141" s="190"/>
      <c r="C141" s="190"/>
      <c r="D141" s="190"/>
      <c r="E141" s="190"/>
      <c r="F141" s="190"/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88"/>
    </row>
    <row r="142" spans="2:42" s="60" customFormat="1" ht="13.5" x14ac:dyDescent="0.15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F142" s="188"/>
      <c r="AG142" s="188"/>
      <c r="AH142" s="189"/>
      <c r="AI142" s="189"/>
      <c r="AJ142" s="189"/>
      <c r="AK142" s="189"/>
      <c r="AL142" s="189"/>
      <c r="AM142" s="189"/>
      <c r="AN142" s="189"/>
      <c r="AO142" s="189"/>
      <c r="AP142" s="188"/>
    </row>
    <row r="143" spans="2:42" s="60" customFormat="1" ht="21.75" customHeight="1" x14ac:dyDescent="0.15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9"/>
      <c r="AI143" s="189"/>
      <c r="AJ143" s="189"/>
      <c r="AK143" s="189"/>
      <c r="AL143" s="189"/>
      <c r="AM143" s="189"/>
      <c r="AN143" s="189"/>
      <c r="AO143" s="189"/>
      <c r="AP143" s="188"/>
    </row>
    <row r="144" spans="2:42" s="60" customFormat="1" ht="14.25" x14ac:dyDescent="0.15">
      <c r="B144" s="190"/>
      <c r="C144" s="190"/>
      <c r="D144" s="190"/>
      <c r="E144" s="190"/>
      <c r="F144" s="190"/>
      <c r="G144" s="190"/>
      <c r="H144" s="190"/>
      <c r="I144" s="190"/>
      <c r="J144" s="190"/>
      <c r="K144" s="190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88"/>
      <c r="AJ144" s="188"/>
      <c r="AK144" s="188"/>
      <c r="AL144" s="188"/>
      <c r="AM144" s="188"/>
      <c r="AN144" s="188"/>
      <c r="AO144" s="188"/>
      <c r="AP144" s="188"/>
    </row>
    <row r="145" spans="2:55" s="60" customFormat="1" ht="13.5" x14ac:dyDescent="0.15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88"/>
      <c r="AJ145" s="188"/>
      <c r="AK145" s="188"/>
      <c r="AL145" s="188"/>
      <c r="AM145" s="188"/>
      <c r="AN145" s="188"/>
      <c r="AO145" s="188"/>
      <c r="AP145" s="188"/>
    </row>
    <row r="146" spans="2:55" s="60" customFormat="1" ht="42" customHeight="1" x14ac:dyDescent="0.15">
      <c r="B146" s="188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8"/>
      <c r="AA146" s="188"/>
      <c r="AB146" s="188"/>
      <c r="AC146" s="188"/>
      <c r="AD146" s="195"/>
      <c r="AE146" s="195"/>
      <c r="AF146" s="195"/>
      <c r="AG146" s="195"/>
      <c r="AH146" s="189"/>
      <c r="AI146" s="189"/>
      <c r="AJ146" s="189"/>
      <c r="AK146" s="189"/>
      <c r="AL146" s="189"/>
      <c r="AM146" s="189"/>
      <c r="AN146" s="189"/>
      <c r="AO146" s="189"/>
      <c r="AP146" s="188"/>
    </row>
    <row r="147" spans="2:55" s="60" customFormat="1" ht="24" customHeight="1" x14ac:dyDescent="0.15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8"/>
      <c r="AA147" s="188"/>
      <c r="AB147" s="188"/>
      <c r="AC147" s="188"/>
      <c r="AD147" s="188"/>
      <c r="AE147" s="188"/>
      <c r="AF147" s="188"/>
      <c r="AG147" s="188"/>
      <c r="AH147" s="188"/>
      <c r="AI147" s="188"/>
      <c r="AJ147" s="188"/>
      <c r="AK147" s="188"/>
      <c r="AL147" s="188"/>
      <c r="AM147" s="188"/>
      <c r="AN147" s="188"/>
      <c r="AO147" s="188"/>
      <c r="AP147" s="188"/>
    </row>
    <row r="148" spans="2:55" s="60" customFormat="1" ht="34.5" customHeight="1" x14ac:dyDescent="0.15">
      <c r="B148" s="188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189"/>
      <c r="AP148" s="188"/>
    </row>
    <row r="149" spans="2:55" s="60" customFormat="1" ht="24" customHeight="1" x14ac:dyDescent="0.15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88"/>
      <c r="AJ149" s="188"/>
      <c r="AK149" s="188"/>
      <c r="AL149" s="188"/>
      <c r="AM149" s="188"/>
      <c r="AN149" s="188"/>
      <c r="AO149" s="188"/>
      <c r="AP149" s="188"/>
    </row>
    <row r="150" spans="2:55" s="60" customFormat="1" ht="35.25" customHeight="1" x14ac:dyDescent="0.15">
      <c r="B150" s="188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8"/>
      <c r="AA150" s="188"/>
      <c r="AB150" s="188"/>
      <c r="AC150" s="188"/>
      <c r="AD150" s="188"/>
      <c r="AE150" s="188"/>
      <c r="AF150" s="188"/>
      <c r="AG150" s="188"/>
      <c r="AH150" s="188"/>
      <c r="AI150" s="188"/>
      <c r="AJ150" s="188"/>
      <c r="AK150" s="188"/>
      <c r="AL150" s="188"/>
      <c r="AM150" s="188"/>
      <c r="AN150" s="188"/>
      <c r="AO150" s="188"/>
      <c r="AP150" s="188"/>
    </row>
    <row r="151" spans="2:55" s="60" customFormat="1" ht="24" customHeight="1" x14ac:dyDescent="0.15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F151" s="188"/>
      <c r="AG151" s="188"/>
      <c r="AH151" s="188"/>
      <c r="AI151" s="188"/>
      <c r="AJ151" s="188"/>
      <c r="AK151" s="188"/>
      <c r="AL151" s="188"/>
      <c r="AM151" s="188"/>
      <c r="AN151" s="188"/>
      <c r="AO151" s="188"/>
      <c r="AP151" s="188"/>
    </row>
    <row r="152" spans="2:55" s="60" customFormat="1" ht="21.75" customHeight="1" x14ac:dyDescent="0.15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91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8"/>
      <c r="AC152" s="188"/>
      <c r="AD152" s="188"/>
      <c r="AE152" s="188"/>
      <c r="AF152" s="188"/>
      <c r="AG152" s="188"/>
      <c r="AH152" s="188"/>
      <c r="AI152" s="188"/>
      <c r="AJ152" s="188"/>
      <c r="AK152" s="188"/>
      <c r="AL152" s="188"/>
      <c r="AM152" s="188"/>
      <c r="AN152" s="188"/>
      <c r="AO152" s="188"/>
      <c r="AP152" s="188"/>
    </row>
    <row r="153" spans="2:55" s="60" customFormat="1" ht="43.5" customHeight="1" x14ac:dyDescent="0.15">
      <c r="B153" s="188"/>
      <c r="C153" s="198"/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  <c r="AL153" s="198"/>
      <c r="AM153" s="198"/>
      <c r="AN153" s="198"/>
      <c r="AO153" s="198"/>
      <c r="AP153" s="188"/>
    </row>
    <row r="154" spans="2:55" s="60" customFormat="1" ht="13.5" x14ac:dyDescent="0.15">
      <c r="B154" s="188"/>
      <c r="C154" s="188"/>
      <c r="D154" s="192"/>
      <c r="E154" s="192"/>
      <c r="F154" s="192"/>
      <c r="G154" s="192"/>
      <c r="H154" s="192"/>
      <c r="I154" s="192"/>
      <c r="J154" s="192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8"/>
      <c r="AB154" s="188"/>
      <c r="AC154" s="188"/>
      <c r="AD154" s="188"/>
      <c r="AE154" s="188"/>
      <c r="AF154" s="188"/>
      <c r="AG154" s="188"/>
      <c r="AH154" s="188"/>
      <c r="AI154" s="188"/>
      <c r="AJ154" s="188"/>
      <c r="AK154" s="188"/>
      <c r="AL154" s="188"/>
      <c r="AM154" s="188"/>
      <c r="AN154" s="188"/>
      <c r="AO154" s="188"/>
      <c r="AP154" s="188"/>
    </row>
    <row r="155" spans="2:55" s="60" customFormat="1" ht="13.5" x14ac:dyDescent="0.15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88"/>
      <c r="AJ155" s="188"/>
      <c r="AK155" s="188"/>
      <c r="AL155" s="188"/>
      <c r="AM155" s="188"/>
      <c r="AN155" s="188"/>
      <c r="AO155" s="188"/>
      <c r="AP155" s="188"/>
    </row>
    <row r="156" spans="2:55" s="60" customFormat="1" ht="13.5" x14ac:dyDescent="0.15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F156" s="188"/>
      <c r="AG156" s="188"/>
      <c r="AH156" s="188"/>
      <c r="AI156" s="188"/>
      <c r="AJ156" s="188"/>
      <c r="AK156" s="188"/>
      <c r="AL156" s="188"/>
      <c r="AM156" s="188"/>
      <c r="AN156" s="188"/>
      <c r="AO156" s="188"/>
      <c r="AP156" s="188"/>
    </row>
    <row r="157" spans="2:55" s="60" customFormat="1" ht="29.45" customHeight="1" x14ac:dyDescent="0.15">
      <c r="B157" s="188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8"/>
    </row>
    <row r="158" spans="2:55" s="60" customFormat="1" ht="29.45" customHeight="1" x14ac:dyDescent="0.15">
      <c r="B158" s="188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189"/>
      <c r="AP158" s="188"/>
      <c r="AU158" s="62"/>
      <c r="AV158" s="62"/>
      <c r="AW158" s="62"/>
      <c r="AX158" s="62"/>
      <c r="AY158" s="62"/>
      <c r="AZ158" s="62"/>
      <c r="BA158" s="62"/>
      <c r="BB158" s="62"/>
      <c r="BC158" s="62"/>
    </row>
    <row r="159" spans="2:55" s="60" customFormat="1" ht="29.45" customHeight="1" x14ac:dyDescent="0.15">
      <c r="B159" s="188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8"/>
      <c r="AU159" s="199"/>
      <c r="AV159" s="199"/>
      <c r="AW159" s="199"/>
      <c r="AX159" s="199"/>
      <c r="AY159" s="199"/>
      <c r="AZ159" s="61"/>
      <c r="BA159" s="61"/>
      <c r="BB159" s="61"/>
      <c r="BC159" s="61"/>
    </row>
    <row r="160" spans="2:55" s="60" customFormat="1" ht="29.45" customHeight="1" x14ac:dyDescent="0.15">
      <c r="B160" s="188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8"/>
      <c r="AU160" s="199"/>
      <c r="AV160" s="199"/>
      <c r="AW160" s="199"/>
      <c r="AX160" s="199"/>
      <c r="AY160" s="199"/>
      <c r="AZ160" s="61"/>
      <c r="BA160" s="61"/>
      <c r="BB160" s="61"/>
      <c r="BC160" s="61"/>
    </row>
    <row r="161" spans="2:55" s="60" customFormat="1" ht="29.45" customHeight="1" x14ac:dyDescent="0.15">
      <c r="B161" s="188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8"/>
      <c r="AU161" s="62"/>
      <c r="AV161" s="62"/>
      <c r="AW161" s="62"/>
      <c r="AX161" s="62"/>
      <c r="AY161" s="62"/>
      <c r="AZ161" s="61"/>
      <c r="BA161" s="61"/>
      <c r="BB161" s="61"/>
      <c r="BC161" s="61"/>
    </row>
    <row r="162" spans="2:55" s="60" customFormat="1" ht="29.45" customHeight="1" x14ac:dyDescent="0.15">
      <c r="B162" s="188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  <c r="AN162" s="189"/>
      <c r="AO162" s="189"/>
      <c r="AP162" s="188"/>
      <c r="AU162" s="62"/>
      <c r="AV162" s="62"/>
      <c r="AW162" s="62"/>
      <c r="AX162" s="62"/>
      <c r="AY162" s="62"/>
      <c r="AZ162" s="61"/>
      <c r="BA162" s="61"/>
      <c r="BB162" s="61"/>
      <c r="BC162" s="61"/>
    </row>
    <row r="163" spans="2:55" s="60" customFormat="1" ht="29.45" customHeight="1" x14ac:dyDescent="0.15">
      <c r="B163" s="188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  <c r="AN163" s="189"/>
      <c r="AO163" s="189"/>
      <c r="AP163" s="188"/>
      <c r="AU163" s="62"/>
      <c r="AV163" s="62"/>
      <c r="AW163" s="62"/>
      <c r="AX163" s="62"/>
      <c r="AY163" s="62"/>
      <c r="AZ163" s="61"/>
      <c r="BA163" s="61"/>
      <c r="BB163" s="61"/>
      <c r="BC163" s="61"/>
    </row>
    <row r="164" spans="2:55" s="60" customFormat="1" ht="29.45" customHeight="1" x14ac:dyDescent="0.15">
      <c r="B164" s="188"/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8"/>
      <c r="AU164" s="62"/>
      <c r="AV164" s="62"/>
      <c r="AW164" s="62"/>
      <c r="AX164" s="62"/>
      <c r="AY164" s="62"/>
      <c r="AZ164" s="61"/>
      <c r="BA164" s="61"/>
      <c r="BB164" s="61"/>
      <c r="BC164" s="61"/>
    </row>
    <row r="165" spans="2:55" s="60" customFormat="1" ht="29.45" customHeight="1" x14ac:dyDescent="0.15">
      <c r="B165" s="188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8"/>
      <c r="AU165" s="62"/>
      <c r="AV165" s="62"/>
      <c r="AW165" s="62"/>
      <c r="AX165" s="62"/>
      <c r="AY165" s="62"/>
      <c r="AZ165" s="61"/>
      <c r="BA165" s="61"/>
      <c r="BB165" s="61"/>
      <c r="BC165" s="61"/>
    </row>
    <row r="166" spans="2:55" s="60" customFormat="1" ht="29.45" customHeight="1" x14ac:dyDescent="0.15">
      <c r="B166" s="188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  <c r="AN166" s="189"/>
      <c r="AO166" s="189"/>
      <c r="AP166" s="188"/>
      <c r="AU166" s="62"/>
      <c r="AV166" s="62"/>
      <c r="AW166" s="62"/>
      <c r="AX166" s="62"/>
      <c r="AY166" s="62"/>
      <c r="AZ166" s="61"/>
      <c r="BA166" s="61"/>
      <c r="BB166" s="61"/>
      <c r="BC166" s="61"/>
    </row>
    <row r="167" spans="2:55" s="60" customFormat="1" ht="29.45" customHeight="1" x14ac:dyDescent="0.15">
      <c r="B167" s="188"/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189"/>
      <c r="AP167" s="188"/>
      <c r="AU167" s="62"/>
      <c r="AV167" s="62"/>
      <c r="AW167" s="62"/>
      <c r="AX167" s="62"/>
      <c r="AY167" s="62"/>
      <c r="AZ167" s="61"/>
      <c r="BA167" s="61"/>
      <c r="BB167" s="61"/>
      <c r="BC167" s="61"/>
    </row>
    <row r="168" spans="2:55" s="60" customFormat="1" ht="13.5" x14ac:dyDescent="0.15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  <c r="R168" s="188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8"/>
      <c r="AD168" s="188"/>
      <c r="AE168" s="188"/>
      <c r="AF168" s="188"/>
      <c r="AG168" s="188"/>
      <c r="AH168" s="188"/>
      <c r="AI168" s="188"/>
      <c r="AJ168" s="188"/>
      <c r="AK168" s="188"/>
      <c r="AL168" s="188"/>
      <c r="AM168" s="188"/>
      <c r="AN168" s="188"/>
      <c r="AO168" s="188"/>
      <c r="AP168" s="188"/>
    </row>
    <row r="169" spans="2:55" s="60" customFormat="1" ht="13.5" x14ac:dyDescent="0.15">
      <c r="B169" s="189"/>
      <c r="C169" s="189"/>
      <c r="D169" s="189"/>
      <c r="E169" s="188"/>
      <c r="F169" s="188"/>
      <c r="G169" s="188"/>
      <c r="H169" s="188"/>
      <c r="I169" s="188"/>
      <c r="J169" s="193"/>
      <c r="K169" s="188"/>
      <c r="L169" s="188"/>
      <c r="M169" s="188"/>
      <c r="N169" s="188"/>
      <c r="O169" s="188"/>
      <c r="P169" s="188"/>
      <c r="Q169" s="188"/>
      <c r="R169" s="188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8"/>
      <c r="AD169" s="188"/>
      <c r="AE169" s="188"/>
      <c r="AF169" s="188"/>
      <c r="AG169" s="188"/>
      <c r="AH169" s="188"/>
      <c r="AI169" s="188"/>
      <c r="AJ169" s="188"/>
      <c r="AK169" s="188"/>
      <c r="AL169" s="188"/>
      <c r="AM169" s="188"/>
      <c r="AN169" s="188"/>
      <c r="AO169" s="188"/>
      <c r="AP169" s="188"/>
      <c r="AU169" s="62"/>
      <c r="AV169" s="62"/>
      <c r="AW169" s="62"/>
      <c r="AX169" s="62"/>
      <c r="AY169" s="62"/>
    </row>
    <row r="170" spans="2:55" s="60" customFormat="1" ht="13.5" x14ac:dyDescent="0.15">
      <c r="B170" s="188"/>
      <c r="C170" s="188"/>
      <c r="D170" s="188"/>
      <c r="E170" s="188"/>
      <c r="F170" s="188"/>
      <c r="G170" s="188"/>
      <c r="H170" s="188"/>
      <c r="I170" s="188"/>
      <c r="J170" s="193"/>
      <c r="K170" s="188"/>
      <c r="L170" s="188"/>
      <c r="M170" s="188"/>
      <c r="N170" s="188"/>
      <c r="O170" s="188"/>
      <c r="P170" s="188"/>
      <c r="Q170" s="188"/>
      <c r="R170" s="188"/>
      <c r="S170" s="188"/>
      <c r="T170" s="188"/>
      <c r="U170" s="188"/>
      <c r="V170" s="188"/>
      <c r="W170" s="188"/>
      <c r="X170" s="188"/>
      <c r="Y170" s="188"/>
      <c r="Z170" s="188"/>
      <c r="AA170" s="188"/>
      <c r="AB170" s="188"/>
      <c r="AC170" s="188"/>
      <c r="AD170" s="188"/>
      <c r="AE170" s="188"/>
      <c r="AF170" s="188"/>
      <c r="AG170" s="188"/>
      <c r="AH170" s="188"/>
      <c r="AI170" s="188"/>
      <c r="AJ170" s="188"/>
      <c r="AK170" s="188"/>
      <c r="AL170" s="188"/>
      <c r="AM170" s="188"/>
      <c r="AN170" s="188"/>
      <c r="AO170" s="188"/>
      <c r="AP170" s="188"/>
      <c r="AU170" s="62"/>
      <c r="AV170" s="62"/>
      <c r="AW170" s="62"/>
      <c r="AX170" s="62"/>
      <c r="AY170" s="62"/>
    </row>
    <row r="171" spans="2:55" ht="16.5" customHeight="1" x14ac:dyDescent="0.15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</row>
    <row r="172" spans="2:55" s="60" customFormat="1" ht="13.5" x14ac:dyDescent="0.15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  <c r="R172" s="188"/>
      <c r="S172" s="188"/>
      <c r="T172" s="188"/>
      <c r="U172" s="188"/>
      <c r="V172" s="188"/>
      <c r="W172" s="188"/>
      <c r="X172" s="188"/>
      <c r="Y172" s="188"/>
      <c r="Z172" s="188"/>
      <c r="AA172" s="188"/>
      <c r="AB172" s="188"/>
      <c r="AC172" s="188"/>
      <c r="AD172" s="188"/>
      <c r="AE172" s="188"/>
      <c r="AF172" s="188"/>
      <c r="AG172" s="188"/>
      <c r="AH172" s="188"/>
      <c r="AI172" s="188"/>
      <c r="AJ172" s="188"/>
      <c r="AK172" s="188"/>
      <c r="AL172" s="188"/>
      <c r="AM172" s="188"/>
      <c r="AN172" s="188"/>
      <c r="AO172" s="188"/>
      <c r="AP172" s="188"/>
    </row>
    <row r="173" spans="2:55" s="60" customFormat="1" ht="13.5" x14ac:dyDescent="0.15"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9"/>
      <c r="AK173" s="189"/>
      <c r="AL173" s="189"/>
      <c r="AM173" s="189"/>
      <c r="AN173" s="189"/>
      <c r="AO173" s="189"/>
      <c r="AP173" s="189"/>
    </row>
    <row r="174" spans="2:55" s="60" customFormat="1" ht="13.5" x14ac:dyDescent="0.15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  <c r="AD174" s="158"/>
      <c r="AE174" s="158"/>
      <c r="AF174" s="158"/>
      <c r="AG174" s="158"/>
      <c r="AH174" s="158"/>
      <c r="AI174" s="158"/>
      <c r="AJ174" s="158"/>
      <c r="AK174" s="158"/>
      <c r="AL174" s="158"/>
      <c r="AM174" s="158"/>
      <c r="AN174" s="158"/>
      <c r="AO174" s="158"/>
      <c r="AP174" s="158"/>
    </row>
    <row r="175" spans="2:55" s="60" customFormat="1" ht="14.25" x14ac:dyDescent="0.15">
      <c r="B175" s="190"/>
      <c r="C175" s="190"/>
      <c r="D175" s="190"/>
      <c r="E175" s="190"/>
      <c r="F175" s="190"/>
      <c r="G175" s="190"/>
      <c r="H175" s="190"/>
      <c r="I175" s="190"/>
      <c r="J175" s="190"/>
      <c r="K175" s="190"/>
      <c r="L175" s="190"/>
      <c r="M175" s="190"/>
      <c r="N175" s="190"/>
      <c r="O175" s="190"/>
      <c r="P175" s="190"/>
      <c r="Q175" s="190"/>
      <c r="R175" s="190"/>
      <c r="S175" s="190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88"/>
    </row>
    <row r="176" spans="2:55" s="60" customFormat="1" ht="13.5" x14ac:dyDescent="0.15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  <c r="S176" s="188"/>
      <c r="T176" s="188"/>
      <c r="U176" s="188"/>
      <c r="V176" s="188"/>
      <c r="W176" s="188"/>
      <c r="X176" s="188"/>
      <c r="Y176" s="188"/>
      <c r="Z176" s="188"/>
      <c r="AA176" s="188"/>
      <c r="AB176" s="188"/>
      <c r="AC176" s="188"/>
      <c r="AD176" s="188"/>
      <c r="AE176" s="188"/>
      <c r="AF176" s="188"/>
      <c r="AG176" s="188"/>
      <c r="AH176" s="189"/>
      <c r="AI176" s="189"/>
      <c r="AJ176" s="189"/>
      <c r="AK176" s="189"/>
      <c r="AL176" s="189"/>
      <c r="AM176" s="189"/>
      <c r="AN176" s="189"/>
      <c r="AO176" s="189"/>
      <c r="AP176" s="188"/>
    </row>
    <row r="177" spans="2:55" s="60" customFormat="1" ht="21.75" customHeight="1" x14ac:dyDescent="0.15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  <c r="S177" s="188"/>
      <c r="T177" s="188"/>
      <c r="U177" s="188"/>
      <c r="V177" s="188"/>
      <c r="W177" s="188"/>
      <c r="X177" s="188"/>
      <c r="Y177" s="188"/>
      <c r="Z177" s="188"/>
      <c r="AA177" s="188"/>
      <c r="AB177" s="188"/>
      <c r="AC177" s="188"/>
      <c r="AD177" s="188"/>
      <c r="AE177" s="188"/>
      <c r="AF177" s="188"/>
      <c r="AG177" s="188"/>
      <c r="AH177" s="189"/>
      <c r="AI177" s="189"/>
      <c r="AJ177" s="189"/>
      <c r="AK177" s="189"/>
      <c r="AL177" s="189"/>
      <c r="AM177" s="189"/>
      <c r="AN177" s="189"/>
      <c r="AO177" s="189"/>
      <c r="AP177" s="188"/>
    </row>
    <row r="178" spans="2:55" s="60" customFormat="1" ht="14.25" x14ac:dyDescent="0.15">
      <c r="B178" s="190"/>
      <c r="C178" s="190"/>
      <c r="D178" s="190"/>
      <c r="E178" s="190"/>
      <c r="F178" s="190"/>
      <c r="G178" s="190"/>
      <c r="H178" s="190"/>
      <c r="I178" s="190"/>
      <c r="J178" s="190"/>
      <c r="K178" s="190"/>
      <c r="L178" s="188"/>
      <c r="M178" s="188"/>
      <c r="N178" s="188"/>
      <c r="O178" s="188"/>
      <c r="P178" s="188"/>
      <c r="Q178" s="188"/>
      <c r="R178" s="188"/>
      <c r="S178" s="188"/>
      <c r="T178" s="188"/>
      <c r="U178" s="188"/>
      <c r="V178" s="188"/>
      <c r="W178" s="188"/>
      <c r="X178" s="188"/>
      <c r="Y178" s="188"/>
      <c r="Z178" s="188"/>
      <c r="AA178" s="188"/>
      <c r="AB178" s="188"/>
      <c r="AC178" s="188"/>
      <c r="AD178" s="188"/>
      <c r="AE178" s="188"/>
      <c r="AF178" s="188"/>
      <c r="AG178" s="188"/>
      <c r="AH178" s="188"/>
      <c r="AI178" s="188"/>
      <c r="AJ178" s="188"/>
      <c r="AK178" s="188"/>
      <c r="AL178" s="188"/>
      <c r="AM178" s="188"/>
      <c r="AN178" s="188"/>
      <c r="AO178" s="188"/>
      <c r="AP178" s="188"/>
    </row>
    <row r="179" spans="2:55" s="60" customFormat="1" ht="13.5" x14ac:dyDescent="0.15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88"/>
      <c r="S179" s="188"/>
      <c r="T179" s="188"/>
      <c r="U179" s="188"/>
      <c r="V179" s="188"/>
      <c r="W179" s="188"/>
      <c r="X179" s="188"/>
      <c r="Y179" s="188"/>
      <c r="Z179" s="188"/>
      <c r="AA179" s="188"/>
      <c r="AB179" s="188"/>
      <c r="AC179" s="188"/>
      <c r="AD179" s="188"/>
      <c r="AE179" s="188"/>
      <c r="AF179" s="188"/>
      <c r="AG179" s="188"/>
      <c r="AH179" s="188"/>
      <c r="AI179" s="188"/>
      <c r="AJ179" s="188"/>
      <c r="AK179" s="188"/>
      <c r="AL179" s="188"/>
      <c r="AM179" s="188"/>
      <c r="AN179" s="188"/>
      <c r="AO179" s="188"/>
      <c r="AP179" s="188"/>
    </row>
    <row r="180" spans="2:55" s="60" customFormat="1" ht="42" customHeight="1" x14ac:dyDescent="0.15">
      <c r="B180" s="188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8"/>
      <c r="AA180" s="188"/>
      <c r="AB180" s="188"/>
      <c r="AC180" s="188"/>
      <c r="AD180" s="195"/>
      <c r="AE180" s="195"/>
      <c r="AF180" s="195"/>
      <c r="AG180" s="195"/>
      <c r="AH180" s="189"/>
      <c r="AI180" s="189"/>
      <c r="AJ180" s="189"/>
      <c r="AK180" s="189"/>
      <c r="AL180" s="189"/>
      <c r="AM180" s="189"/>
      <c r="AN180" s="189"/>
      <c r="AO180" s="189"/>
      <c r="AP180" s="188"/>
    </row>
    <row r="181" spans="2:55" s="60" customFormat="1" ht="24" customHeight="1" x14ac:dyDescent="0.15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8"/>
      <c r="AC181" s="188"/>
      <c r="AD181" s="188"/>
      <c r="AE181" s="188"/>
      <c r="AF181" s="188"/>
      <c r="AG181" s="188"/>
      <c r="AH181" s="188"/>
      <c r="AI181" s="188"/>
      <c r="AJ181" s="188"/>
      <c r="AK181" s="188"/>
      <c r="AL181" s="188"/>
      <c r="AM181" s="188"/>
      <c r="AN181" s="188"/>
      <c r="AO181" s="188"/>
      <c r="AP181" s="188"/>
    </row>
    <row r="182" spans="2:55" s="60" customFormat="1" ht="34.5" customHeight="1" x14ac:dyDescent="0.15">
      <c r="B182" s="188"/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8"/>
    </row>
    <row r="183" spans="2:55" s="60" customFormat="1" ht="24" customHeight="1" x14ac:dyDescent="0.15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188"/>
      <c r="V183" s="188"/>
      <c r="W183" s="188"/>
      <c r="X183" s="188"/>
      <c r="Y183" s="188"/>
      <c r="Z183" s="188"/>
      <c r="AA183" s="188"/>
      <c r="AB183" s="188"/>
      <c r="AC183" s="188"/>
      <c r="AD183" s="188"/>
      <c r="AE183" s="188"/>
      <c r="AF183" s="188"/>
      <c r="AG183" s="188"/>
      <c r="AH183" s="188"/>
      <c r="AI183" s="188"/>
      <c r="AJ183" s="188"/>
      <c r="AK183" s="188"/>
      <c r="AL183" s="188"/>
      <c r="AM183" s="188"/>
      <c r="AN183" s="188"/>
      <c r="AO183" s="188"/>
      <c r="AP183" s="188"/>
    </row>
    <row r="184" spans="2:55" s="60" customFormat="1" ht="35.25" customHeight="1" x14ac:dyDescent="0.15">
      <c r="B184" s="188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8"/>
      <c r="AA184" s="188"/>
      <c r="AB184" s="188"/>
      <c r="AC184" s="188"/>
      <c r="AD184" s="188"/>
      <c r="AE184" s="188"/>
      <c r="AF184" s="188"/>
      <c r="AG184" s="188"/>
      <c r="AH184" s="188"/>
      <c r="AI184" s="188"/>
      <c r="AJ184" s="188"/>
      <c r="AK184" s="188"/>
      <c r="AL184" s="188"/>
      <c r="AM184" s="188"/>
      <c r="AN184" s="188"/>
      <c r="AO184" s="188"/>
      <c r="AP184" s="188"/>
    </row>
    <row r="185" spans="2:55" s="60" customFormat="1" ht="24" customHeight="1" x14ac:dyDescent="0.15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88"/>
      <c r="W185" s="188"/>
      <c r="X185" s="188"/>
      <c r="Y185" s="188"/>
      <c r="Z185" s="188"/>
      <c r="AA185" s="188"/>
      <c r="AB185" s="188"/>
      <c r="AC185" s="188"/>
      <c r="AD185" s="188"/>
      <c r="AE185" s="188"/>
      <c r="AF185" s="188"/>
      <c r="AG185" s="188"/>
      <c r="AH185" s="188"/>
      <c r="AI185" s="188"/>
      <c r="AJ185" s="188"/>
      <c r="AK185" s="188"/>
      <c r="AL185" s="188"/>
      <c r="AM185" s="188"/>
      <c r="AN185" s="188"/>
      <c r="AO185" s="188"/>
      <c r="AP185" s="188"/>
    </row>
    <row r="186" spans="2:55" s="60" customFormat="1" ht="21.75" customHeight="1" x14ac:dyDescent="0.15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91"/>
      <c r="O186" s="188"/>
      <c r="P186" s="188"/>
      <c r="Q186" s="188"/>
      <c r="R186" s="188"/>
      <c r="S186" s="188"/>
      <c r="T186" s="188"/>
      <c r="U186" s="188"/>
      <c r="V186" s="188"/>
      <c r="W186" s="188"/>
      <c r="X186" s="188"/>
      <c r="Y186" s="188"/>
      <c r="Z186" s="188"/>
      <c r="AA186" s="188"/>
      <c r="AB186" s="188"/>
      <c r="AC186" s="188"/>
      <c r="AD186" s="188"/>
      <c r="AE186" s="188"/>
      <c r="AF186" s="188"/>
      <c r="AG186" s="188"/>
      <c r="AH186" s="188"/>
      <c r="AI186" s="188"/>
      <c r="AJ186" s="188"/>
      <c r="AK186" s="188"/>
      <c r="AL186" s="188"/>
      <c r="AM186" s="188"/>
      <c r="AN186" s="188"/>
      <c r="AO186" s="188"/>
      <c r="AP186" s="188"/>
    </row>
    <row r="187" spans="2:55" s="60" customFormat="1" ht="43.5" customHeight="1" x14ac:dyDescent="0.15">
      <c r="B187" s="188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189"/>
      <c r="AK187" s="189"/>
      <c r="AL187" s="189"/>
      <c r="AM187" s="189"/>
      <c r="AN187" s="189"/>
      <c r="AO187" s="189"/>
      <c r="AP187" s="188"/>
    </row>
    <row r="188" spans="2:55" s="60" customFormat="1" ht="13.5" x14ac:dyDescent="0.15">
      <c r="B188" s="188"/>
      <c r="C188" s="188"/>
      <c r="D188" s="192"/>
      <c r="E188" s="192"/>
      <c r="F188" s="192"/>
      <c r="G188" s="192"/>
      <c r="H188" s="192"/>
      <c r="I188" s="192"/>
      <c r="J188" s="192"/>
      <c r="K188" s="188"/>
      <c r="L188" s="188"/>
      <c r="M188" s="188"/>
      <c r="N188" s="188"/>
      <c r="O188" s="188"/>
      <c r="P188" s="188"/>
      <c r="Q188" s="188"/>
      <c r="R188" s="188"/>
      <c r="S188" s="188"/>
      <c r="T188" s="188"/>
      <c r="U188" s="188"/>
      <c r="V188" s="188"/>
      <c r="W188" s="188"/>
      <c r="X188" s="188"/>
      <c r="Y188" s="188"/>
      <c r="Z188" s="188"/>
      <c r="AA188" s="188"/>
      <c r="AB188" s="188"/>
      <c r="AC188" s="188"/>
      <c r="AD188" s="188"/>
      <c r="AE188" s="188"/>
      <c r="AF188" s="188"/>
      <c r="AG188" s="188"/>
      <c r="AH188" s="188"/>
      <c r="AI188" s="188"/>
      <c r="AJ188" s="188"/>
      <c r="AK188" s="188"/>
      <c r="AL188" s="188"/>
      <c r="AM188" s="188"/>
      <c r="AN188" s="188"/>
      <c r="AO188" s="188"/>
      <c r="AP188" s="188"/>
    </row>
    <row r="189" spans="2:55" s="60" customFormat="1" ht="13.5" x14ac:dyDescent="0.15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  <c r="S189" s="188"/>
      <c r="T189" s="188"/>
      <c r="U189" s="188"/>
      <c r="V189" s="188"/>
      <c r="W189" s="188"/>
      <c r="X189" s="188"/>
      <c r="Y189" s="188"/>
      <c r="Z189" s="188"/>
      <c r="AA189" s="188"/>
      <c r="AB189" s="188"/>
      <c r="AC189" s="188"/>
      <c r="AD189" s="188"/>
      <c r="AE189" s="188"/>
      <c r="AF189" s="188"/>
      <c r="AG189" s="188"/>
      <c r="AH189" s="188"/>
      <c r="AI189" s="188"/>
      <c r="AJ189" s="188"/>
      <c r="AK189" s="188"/>
      <c r="AL189" s="188"/>
      <c r="AM189" s="188"/>
      <c r="AN189" s="188"/>
      <c r="AO189" s="188"/>
      <c r="AP189" s="188"/>
    </row>
    <row r="190" spans="2:55" s="60" customFormat="1" ht="13.5" x14ac:dyDescent="0.15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  <c r="S190" s="188"/>
      <c r="T190" s="188"/>
      <c r="U190" s="188"/>
      <c r="V190" s="188"/>
      <c r="W190" s="188"/>
      <c r="X190" s="188"/>
      <c r="Y190" s="188"/>
      <c r="Z190" s="188"/>
      <c r="AA190" s="188"/>
      <c r="AB190" s="188"/>
      <c r="AC190" s="188"/>
      <c r="AD190" s="188"/>
      <c r="AE190" s="188"/>
      <c r="AF190" s="188"/>
      <c r="AG190" s="188"/>
      <c r="AH190" s="188"/>
      <c r="AI190" s="188"/>
      <c r="AJ190" s="188"/>
      <c r="AK190" s="188"/>
      <c r="AL190" s="188"/>
      <c r="AM190" s="188"/>
      <c r="AN190" s="188"/>
      <c r="AO190" s="188"/>
      <c r="AP190" s="188"/>
    </row>
    <row r="191" spans="2:55" s="60" customFormat="1" ht="29.45" customHeight="1" x14ac:dyDescent="0.15">
      <c r="B191" s="188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189"/>
      <c r="AK191" s="189"/>
      <c r="AL191" s="189"/>
      <c r="AM191" s="189"/>
      <c r="AN191" s="189"/>
      <c r="AO191" s="189"/>
      <c r="AP191" s="188"/>
    </row>
    <row r="192" spans="2:55" s="60" customFormat="1" ht="29.45" customHeight="1" x14ac:dyDescent="0.15">
      <c r="B192" s="188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9"/>
      <c r="AK192" s="189"/>
      <c r="AL192" s="189"/>
      <c r="AM192" s="189"/>
      <c r="AN192" s="189"/>
      <c r="AO192" s="189"/>
      <c r="AP192" s="188"/>
      <c r="AU192" s="62"/>
      <c r="AV192" s="62"/>
      <c r="AW192" s="62"/>
      <c r="AX192" s="62"/>
      <c r="AY192" s="62"/>
      <c r="AZ192" s="62"/>
      <c r="BA192" s="62"/>
      <c r="BB192" s="62"/>
      <c r="BC192" s="62"/>
    </row>
    <row r="193" spans="2:55" s="60" customFormat="1" ht="29.45" customHeight="1" x14ac:dyDescent="0.15">
      <c r="B193" s="188"/>
      <c r="C193" s="189"/>
      <c r="D193" s="189"/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C193" s="189"/>
      <c r="AD193" s="189"/>
      <c r="AE193" s="189"/>
      <c r="AF193" s="189"/>
      <c r="AG193" s="189"/>
      <c r="AH193" s="189"/>
      <c r="AI193" s="189"/>
      <c r="AJ193" s="189"/>
      <c r="AK193" s="189"/>
      <c r="AL193" s="189"/>
      <c r="AM193" s="189"/>
      <c r="AN193" s="189"/>
      <c r="AO193" s="189"/>
      <c r="AP193" s="188"/>
      <c r="AU193" s="199"/>
      <c r="AV193" s="199"/>
      <c r="AW193" s="199"/>
      <c r="AX193" s="199"/>
      <c r="AY193" s="199"/>
      <c r="AZ193" s="61"/>
      <c r="BA193" s="61"/>
      <c r="BB193" s="61"/>
      <c r="BC193" s="61"/>
    </row>
    <row r="194" spans="2:55" s="60" customFormat="1" ht="29.45" customHeight="1" x14ac:dyDescent="0.15">
      <c r="B194" s="188"/>
      <c r="C194" s="189"/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C194" s="189"/>
      <c r="AD194" s="189"/>
      <c r="AE194" s="189"/>
      <c r="AF194" s="189"/>
      <c r="AG194" s="189"/>
      <c r="AH194" s="189"/>
      <c r="AI194" s="189"/>
      <c r="AJ194" s="189"/>
      <c r="AK194" s="189"/>
      <c r="AL194" s="189"/>
      <c r="AM194" s="189"/>
      <c r="AN194" s="189"/>
      <c r="AO194" s="189"/>
      <c r="AP194" s="188"/>
      <c r="AU194" s="199"/>
      <c r="AV194" s="199"/>
      <c r="AW194" s="199"/>
      <c r="AX194" s="199"/>
      <c r="AY194" s="199"/>
      <c r="AZ194" s="61"/>
      <c r="BA194" s="61"/>
      <c r="BB194" s="61"/>
      <c r="BC194" s="61"/>
    </row>
    <row r="195" spans="2:55" s="60" customFormat="1" ht="29.45" customHeight="1" x14ac:dyDescent="0.15">
      <c r="B195" s="188"/>
      <c r="C195" s="189"/>
      <c r="D195" s="189"/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  <c r="AM195" s="189"/>
      <c r="AN195" s="189"/>
      <c r="AO195" s="189"/>
      <c r="AP195" s="188"/>
      <c r="AU195" s="62"/>
      <c r="AV195" s="62"/>
      <c r="AW195" s="62"/>
      <c r="AX195" s="62"/>
      <c r="AY195" s="62"/>
      <c r="AZ195" s="61"/>
      <c r="BA195" s="61"/>
      <c r="BB195" s="61"/>
      <c r="BC195" s="61"/>
    </row>
    <row r="196" spans="2:55" s="60" customFormat="1" ht="29.45" customHeight="1" x14ac:dyDescent="0.15">
      <c r="B196" s="188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8"/>
      <c r="AU196" s="62"/>
      <c r="AV196" s="62"/>
      <c r="AW196" s="62"/>
      <c r="AX196" s="62"/>
      <c r="AY196" s="62"/>
      <c r="AZ196" s="61"/>
      <c r="BA196" s="61"/>
      <c r="BB196" s="61"/>
      <c r="BC196" s="61"/>
    </row>
    <row r="197" spans="2:55" s="60" customFormat="1" ht="29.45" customHeight="1" x14ac:dyDescent="0.15">
      <c r="B197" s="188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9"/>
      <c r="AK197" s="189"/>
      <c r="AL197" s="189"/>
      <c r="AM197" s="189"/>
      <c r="AN197" s="189"/>
      <c r="AO197" s="189"/>
      <c r="AP197" s="188"/>
      <c r="AU197" s="62"/>
      <c r="AV197" s="62"/>
      <c r="AW197" s="62"/>
      <c r="AX197" s="62"/>
      <c r="AY197" s="62"/>
      <c r="AZ197" s="61"/>
      <c r="BA197" s="61"/>
      <c r="BB197" s="61"/>
      <c r="BC197" s="61"/>
    </row>
    <row r="198" spans="2:55" s="60" customFormat="1" ht="29.45" customHeight="1" x14ac:dyDescent="0.15">
      <c r="B198" s="188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9"/>
      <c r="AK198" s="189"/>
      <c r="AL198" s="189"/>
      <c r="AM198" s="189"/>
      <c r="AN198" s="189"/>
      <c r="AO198" s="189"/>
      <c r="AP198" s="188"/>
      <c r="AU198" s="62"/>
      <c r="AV198" s="62"/>
      <c r="AW198" s="62"/>
      <c r="AX198" s="62"/>
      <c r="AY198" s="62"/>
      <c r="AZ198" s="61"/>
      <c r="BA198" s="61"/>
      <c r="BB198" s="61"/>
      <c r="BC198" s="61"/>
    </row>
    <row r="199" spans="2:55" s="60" customFormat="1" ht="29.45" customHeight="1" x14ac:dyDescent="0.15">
      <c r="B199" s="188"/>
      <c r="C199" s="189"/>
      <c r="D199" s="189"/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89"/>
      <c r="AO199" s="189"/>
      <c r="AP199" s="188"/>
      <c r="AU199" s="62"/>
      <c r="AV199" s="62"/>
      <c r="AW199" s="62"/>
      <c r="AX199" s="62"/>
      <c r="AY199" s="62"/>
      <c r="AZ199" s="61"/>
      <c r="BA199" s="61"/>
      <c r="BB199" s="61"/>
      <c r="BC199" s="61"/>
    </row>
    <row r="200" spans="2:55" s="60" customFormat="1" ht="29.45" customHeight="1" x14ac:dyDescent="0.15">
      <c r="B200" s="188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89"/>
      <c r="AO200" s="189"/>
      <c r="AP200" s="188"/>
      <c r="AU200" s="62"/>
      <c r="AV200" s="62"/>
      <c r="AW200" s="62"/>
      <c r="AX200" s="62"/>
      <c r="AY200" s="62"/>
      <c r="AZ200" s="61"/>
      <c r="BA200" s="61"/>
      <c r="BB200" s="61"/>
      <c r="BC200" s="61"/>
    </row>
    <row r="201" spans="2:55" s="60" customFormat="1" ht="29.45" customHeight="1" x14ac:dyDescent="0.15">
      <c r="B201" s="188"/>
      <c r="C201" s="189"/>
      <c r="D201" s="189"/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C201" s="189"/>
      <c r="AD201" s="189"/>
      <c r="AE201" s="189"/>
      <c r="AF201" s="189"/>
      <c r="AG201" s="189"/>
      <c r="AH201" s="189"/>
      <c r="AI201" s="189"/>
      <c r="AJ201" s="189"/>
      <c r="AK201" s="189"/>
      <c r="AL201" s="189"/>
      <c r="AM201" s="189"/>
      <c r="AN201" s="189"/>
      <c r="AO201" s="189"/>
      <c r="AP201" s="188"/>
      <c r="AU201" s="62"/>
      <c r="AV201" s="62"/>
      <c r="AW201" s="62"/>
      <c r="AX201" s="62"/>
      <c r="AY201" s="62"/>
      <c r="AZ201" s="61"/>
      <c r="BA201" s="61"/>
      <c r="BB201" s="61"/>
      <c r="BC201" s="61"/>
    </row>
    <row r="202" spans="2:55" s="60" customFormat="1" ht="13.5" x14ac:dyDescent="0.15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  <c r="S202" s="188"/>
      <c r="T202" s="188"/>
      <c r="U202" s="188"/>
      <c r="V202" s="188"/>
      <c r="W202" s="188"/>
      <c r="X202" s="188"/>
      <c r="Y202" s="188"/>
      <c r="Z202" s="188"/>
      <c r="AA202" s="188"/>
      <c r="AB202" s="188"/>
      <c r="AC202" s="188"/>
      <c r="AD202" s="188"/>
      <c r="AE202" s="188"/>
      <c r="AF202" s="188"/>
      <c r="AG202" s="188"/>
      <c r="AH202" s="188"/>
      <c r="AI202" s="188"/>
      <c r="AJ202" s="188"/>
      <c r="AK202" s="188"/>
      <c r="AL202" s="188"/>
      <c r="AM202" s="188"/>
      <c r="AN202" s="188"/>
      <c r="AO202" s="188"/>
      <c r="AP202" s="188"/>
    </row>
    <row r="203" spans="2:55" s="60" customFormat="1" ht="13.5" x14ac:dyDescent="0.15">
      <c r="B203" s="189"/>
      <c r="C203" s="189"/>
      <c r="D203" s="189"/>
      <c r="E203" s="188"/>
      <c r="F203" s="188"/>
      <c r="G203" s="188"/>
      <c r="H203" s="188"/>
      <c r="I203" s="188"/>
      <c r="J203" s="193"/>
      <c r="K203" s="188"/>
      <c r="L203" s="188"/>
      <c r="M203" s="188"/>
      <c r="N203" s="188"/>
      <c r="O203" s="188"/>
      <c r="P203" s="188"/>
      <c r="Q203" s="188"/>
      <c r="R203" s="188"/>
      <c r="S203" s="188"/>
      <c r="T203" s="188"/>
      <c r="U203" s="188"/>
      <c r="V203" s="188"/>
      <c r="W203" s="188"/>
      <c r="X203" s="188"/>
      <c r="Y203" s="188"/>
      <c r="Z203" s="188"/>
      <c r="AA203" s="188"/>
      <c r="AB203" s="188"/>
      <c r="AC203" s="188"/>
      <c r="AD203" s="188"/>
      <c r="AE203" s="188"/>
      <c r="AF203" s="188"/>
      <c r="AG203" s="188"/>
      <c r="AH203" s="188"/>
      <c r="AI203" s="188"/>
      <c r="AJ203" s="188"/>
      <c r="AK203" s="188"/>
      <c r="AL203" s="188"/>
      <c r="AM203" s="188"/>
      <c r="AN203" s="188"/>
      <c r="AO203" s="188"/>
      <c r="AP203" s="188"/>
      <c r="AU203" s="62"/>
      <c r="AV203" s="62"/>
      <c r="AW203" s="62"/>
      <c r="AX203" s="62"/>
      <c r="AY203" s="62"/>
    </row>
    <row r="204" spans="2:55" s="60" customFormat="1" ht="13.5" x14ac:dyDescent="0.15">
      <c r="J204" s="63"/>
      <c r="AU204" s="62"/>
      <c r="AV204" s="62"/>
      <c r="AW204" s="62"/>
      <c r="AX204" s="62"/>
      <c r="AY204" s="62"/>
    </row>
  </sheetData>
  <mergeCells count="235">
    <mergeCell ref="AA38:AI38"/>
    <mergeCell ref="AA39:AI40"/>
    <mergeCell ref="AA41:AI41"/>
    <mergeCell ref="AA42:AI43"/>
    <mergeCell ref="AA44:AI44"/>
    <mergeCell ref="AF70:AO70"/>
    <mergeCell ref="AF71:AO71"/>
    <mergeCell ref="H77:Z77"/>
    <mergeCell ref="AA77:AH77"/>
    <mergeCell ref="AI77:AO77"/>
    <mergeCell ref="B50:AO52"/>
    <mergeCell ref="B53:G53"/>
    <mergeCell ref="H53:Y53"/>
    <mergeCell ref="Z53:AE53"/>
    <mergeCell ref="AF53:AO53"/>
    <mergeCell ref="X47:Y49"/>
    <mergeCell ref="X41:Y43"/>
    <mergeCell ref="B41:B43"/>
    <mergeCell ref="C41:G43"/>
    <mergeCell ref="H41:W43"/>
    <mergeCell ref="B47:B49"/>
    <mergeCell ref="B44:B46"/>
    <mergeCell ref="C44:G46"/>
    <mergeCell ref="H44:W46"/>
    <mergeCell ref="B108:G108"/>
    <mergeCell ref="H108:Y108"/>
    <mergeCell ref="B75:U75"/>
    <mergeCell ref="V75:AO75"/>
    <mergeCell ref="B77:G79"/>
    <mergeCell ref="AI79:AO79"/>
    <mergeCell ref="AE94:AE95"/>
    <mergeCell ref="AF94:AO95"/>
    <mergeCell ref="H105:P106"/>
    <mergeCell ref="Q105:AO106"/>
    <mergeCell ref="B107:AO107"/>
    <mergeCell ref="B100:G106"/>
    <mergeCell ref="H100:P101"/>
    <mergeCell ref="Q100:AO101"/>
    <mergeCell ref="H102:P103"/>
    <mergeCell ref="Q102:Y103"/>
    <mergeCell ref="H104:P104"/>
    <mergeCell ref="B96:AO96"/>
    <mergeCell ref="B92:G93"/>
    <mergeCell ref="H92:Z93"/>
    <mergeCell ref="AA92:AD93"/>
    <mergeCell ref="AE92:AE93"/>
    <mergeCell ref="B94:G95"/>
    <mergeCell ref="H94:Z95"/>
    <mergeCell ref="B90:G91"/>
    <mergeCell ref="H90:Z91"/>
    <mergeCell ref="AA90:AD91"/>
    <mergeCell ref="B97:G98"/>
    <mergeCell ref="H97:Z98"/>
    <mergeCell ref="AA97:AE98"/>
    <mergeCell ref="AF97:AO98"/>
    <mergeCell ref="B88:G89"/>
    <mergeCell ref="B72:G72"/>
    <mergeCell ref="H72:AO72"/>
    <mergeCell ref="B73:G73"/>
    <mergeCell ref="B82:G82"/>
    <mergeCell ref="B83:D83"/>
    <mergeCell ref="AG78:AH78"/>
    <mergeCell ref="AI78:AO78"/>
    <mergeCell ref="H79:Z79"/>
    <mergeCell ref="AA79:AF79"/>
    <mergeCell ref="AG79:AH79"/>
    <mergeCell ref="B81:G81"/>
    <mergeCell ref="H81:Z82"/>
    <mergeCell ref="AM102:AN103"/>
    <mergeCell ref="AO102:AO103"/>
    <mergeCell ref="Z102:AC103"/>
    <mergeCell ref="AD102:AH103"/>
    <mergeCell ref="AI102:AL103"/>
    <mergeCell ref="AE90:AE91"/>
    <mergeCell ref="AF92:AO93"/>
    <mergeCell ref="AF67:AO67"/>
    <mergeCell ref="AF90:AO91"/>
    <mergeCell ref="AA94:AD95"/>
    <mergeCell ref="H88:Z89"/>
    <mergeCell ref="AA88:AD89"/>
    <mergeCell ref="AE88:AE89"/>
    <mergeCell ref="AF88:AO89"/>
    <mergeCell ref="B86:G87"/>
    <mergeCell ref="H86:Z87"/>
    <mergeCell ref="AA86:AD87"/>
    <mergeCell ref="AE86:AE87"/>
    <mergeCell ref="B67:G67"/>
    <mergeCell ref="H67:Z67"/>
    <mergeCell ref="AA67:AE67"/>
    <mergeCell ref="AF86:AO87"/>
    <mergeCell ref="B68:G68"/>
    <mergeCell ref="H68:AE68"/>
    <mergeCell ref="AF68:AO68"/>
    <mergeCell ref="B69:G71"/>
    <mergeCell ref="H69:Y69"/>
    <mergeCell ref="Z69:AE69"/>
    <mergeCell ref="AF69:AO69"/>
    <mergeCell ref="H70:AE71"/>
    <mergeCell ref="AA78:AF78"/>
    <mergeCell ref="AF59:AO59"/>
    <mergeCell ref="H78:Z78"/>
    <mergeCell ref="H73:Z73"/>
    <mergeCell ref="AA73:AE73"/>
    <mergeCell ref="AF73:AN73"/>
    <mergeCell ref="B85:G85"/>
    <mergeCell ref="H85:Z85"/>
    <mergeCell ref="AA85:AE85"/>
    <mergeCell ref="AF85:AO85"/>
    <mergeCell ref="B54:G55"/>
    <mergeCell ref="B66:G66"/>
    <mergeCell ref="H66:V66"/>
    <mergeCell ref="B56:G56"/>
    <mergeCell ref="B64:AO64"/>
    <mergeCell ref="AF60:AO61"/>
    <mergeCell ref="B62:G62"/>
    <mergeCell ref="B57:G58"/>
    <mergeCell ref="H57:Y58"/>
    <mergeCell ref="Z57:AE58"/>
    <mergeCell ref="AF57:AO58"/>
    <mergeCell ref="B59:G59"/>
    <mergeCell ref="H56:Y56"/>
    <mergeCell ref="Z56:AE56"/>
    <mergeCell ref="AF56:AO56"/>
    <mergeCell ref="H54:Y55"/>
    <mergeCell ref="Z54:AE55"/>
    <mergeCell ref="AF54:AO55"/>
    <mergeCell ref="B60:G61"/>
    <mergeCell ref="H60:Y61"/>
    <mergeCell ref="Z60:AE61"/>
    <mergeCell ref="B63:G63"/>
    <mergeCell ref="H59:Y59"/>
    <mergeCell ref="Z59:AE59"/>
    <mergeCell ref="X44:Y46"/>
    <mergeCell ref="C47:G49"/>
    <mergeCell ref="H47:W49"/>
    <mergeCell ref="B32:B34"/>
    <mergeCell ref="C32:G34"/>
    <mergeCell ref="H32:W34"/>
    <mergeCell ref="X32:Y34"/>
    <mergeCell ref="B29:B31"/>
    <mergeCell ref="C29:G31"/>
    <mergeCell ref="H29:W31"/>
    <mergeCell ref="X29:Y31"/>
    <mergeCell ref="B35:B37"/>
    <mergeCell ref="C35:G37"/>
    <mergeCell ref="H35:W37"/>
    <mergeCell ref="X35:Y37"/>
    <mergeCell ref="B38:B40"/>
    <mergeCell ref="C38:G40"/>
    <mergeCell ref="H38:W40"/>
    <mergeCell ref="X38:Y40"/>
    <mergeCell ref="AA29:AI29"/>
    <mergeCell ref="AA30:AI31"/>
    <mergeCell ref="AJ26:AO28"/>
    <mergeCell ref="AJ29:AO31"/>
    <mergeCell ref="H20:W22"/>
    <mergeCell ref="X20:Y22"/>
    <mergeCell ref="B26:B28"/>
    <mergeCell ref="C26:G28"/>
    <mergeCell ref="H26:W28"/>
    <mergeCell ref="X26:Y28"/>
    <mergeCell ref="B23:B25"/>
    <mergeCell ref="C23:G25"/>
    <mergeCell ref="H23:W25"/>
    <mergeCell ref="X23:Y25"/>
    <mergeCell ref="AA20:AI20"/>
    <mergeCell ref="AA21:AI22"/>
    <mergeCell ref="AA23:AI23"/>
    <mergeCell ref="AA24:AI25"/>
    <mergeCell ref="AA26:AI26"/>
    <mergeCell ref="AA27:AI28"/>
    <mergeCell ref="AF7:AO7"/>
    <mergeCell ref="AF8:AO8"/>
    <mergeCell ref="B12:G13"/>
    <mergeCell ref="H12:P12"/>
    <mergeCell ref="B20:B22"/>
    <mergeCell ref="C20:G22"/>
    <mergeCell ref="H13:P16"/>
    <mergeCell ref="Q13:AO16"/>
    <mergeCell ref="B9:G9"/>
    <mergeCell ref="H9:AO9"/>
    <mergeCell ref="B10:G10"/>
    <mergeCell ref="Z10:AE10"/>
    <mergeCell ref="AJ18:AO19"/>
    <mergeCell ref="AJ20:AO22"/>
    <mergeCell ref="H10:Y10"/>
    <mergeCell ref="AF10:AO10"/>
    <mergeCell ref="C1:J1"/>
    <mergeCell ref="B3:G3"/>
    <mergeCell ref="H3:V3"/>
    <mergeCell ref="B4:G4"/>
    <mergeCell ref="H4:Z4"/>
    <mergeCell ref="AA4:AE4"/>
    <mergeCell ref="B2:AO2"/>
    <mergeCell ref="AF4:AO4"/>
    <mergeCell ref="C18:G19"/>
    <mergeCell ref="H18:W19"/>
    <mergeCell ref="X18:Y19"/>
    <mergeCell ref="Z18:Z19"/>
    <mergeCell ref="B15:G16"/>
    <mergeCell ref="AA18:AI18"/>
    <mergeCell ref="AA19:AI19"/>
    <mergeCell ref="H5:AE5"/>
    <mergeCell ref="AF5:AO5"/>
    <mergeCell ref="B6:G8"/>
    <mergeCell ref="H6:Y6"/>
    <mergeCell ref="Z6:AE6"/>
    <mergeCell ref="AF6:AO6"/>
    <mergeCell ref="Q12:AO12"/>
    <mergeCell ref="B5:G5"/>
    <mergeCell ref="H7:AE8"/>
    <mergeCell ref="AJ32:AO34"/>
    <mergeCell ref="AJ35:AO37"/>
    <mergeCell ref="AJ38:AO40"/>
    <mergeCell ref="AJ41:AO43"/>
    <mergeCell ref="AJ44:AO46"/>
    <mergeCell ref="AJ47:AO49"/>
    <mergeCell ref="Z20:Z22"/>
    <mergeCell ref="Z23:Z25"/>
    <mergeCell ref="Z26:Z28"/>
    <mergeCell ref="Z29:Z31"/>
    <mergeCell ref="Z32:Z34"/>
    <mergeCell ref="Z35:Z37"/>
    <mergeCell ref="Z38:Z40"/>
    <mergeCell ref="Z41:Z43"/>
    <mergeCell ref="Z44:Z46"/>
    <mergeCell ref="Z47:Z49"/>
    <mergeCell ref="AJ23:AO25"/>
    <mergeCell ref="AA45:AI46"/>
    <mergeCell ref="AA47:AI47"/>
    <mergeCell ref="AA48:AI49"/>
    <mergeCell ref="AA32:AI32"/>
    <mergeCell ref="AA33:AI34"/>
    <mergeCell ref="AA35:AI35"/>
    <mergeCell ref="AA36:AI37"/>
  </mergeCells>
  <phoneticPr fontId="2"/>
  <dataValidations count="10">
    <dataValidation imeMode="hiragana" allowBlank="1" showInputMessage="1" showErrorMessage="1" sqref="Q13"/>
    <dataValidation imeMode="off" allowBlank="1" showInputMessage="1" showErrorMessage="1" sqref="AA92"/>
    <dataValidation type="list" imeMode="hiragana" allowBlank="1" showInputMessage="1" showErrorMessage="1" errorTitle="入力規則" error="○か空白を入力して下さい" sqref="Z44 Z20 Z26 Z29 Z32 Z35 Z38 Z41 Z23 Z47">
      <formula1>"◎,　"</formula1>
    </dataValidation>
    <dataValidation type="list" allowBlank="1" showInputMessage="1" showErrorMessage="1" sqref="N145 N179">
      <formula1>分野</formula1>
    </dataValidation>
    <dataValidation type="list" allowBlank="1" showInputMessage="1" showErrorMessage="1" sqref="N142 N176">
      <formula1>"発表原稿,記録簿"</formula1>
    </dataValidation>
    <dataValidation type="list" allowBlank="1" showInputMessage="1" showErrorMessage="1" error="リストから選んでください" sqref="V75:AO75">
      <formula1>"発表者の第一声,スライドの映写,演示"</formula1>
    </dataValidation>
    <dataValidation type="list" allowBlank="1" showInputMessage="1" showErrorMessage="1" error="リストから選んでください" sqref="H81:Z82 H97:Z98">
      <formula1>"使用する,使用しない"</formula1>
    </dataValidation>
    <dataValidation imeMode="fullKatakana" allowBlank="1" showInputMessage="1" showErrorMessage="1" sqref="Q12:AO12"/>
    <dataValidation type="list" allowBlank="1" showInputMessage="1" showErrorMessage="1" sqref="X20:Y49">
      <formula1>"　,1,2,3,4"</formula1>
    </dataValidation>
    <dataValidation type="list" allowBlank="1" showInputMessage="1" showErrorMessage="1" sqref="C20:G49">
      <formula1>"　,発表者,補助者（PC操作）,補助者（照明）,補助者（ポインター）,補助者（演示）"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4" manualBreakCount="4">
    <brk id="61" min="1" max="40" man="1"/>
    <brk id="112" max="16383" man="1"/>
    <brk id="136" max="16383" man="1"/>
    <brk id="17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4"/>
  <sheetViews>
    <sheetView view="pageBreakPreview" zoomScale="80" zoomScaleNormal="100" zoomScaleSheetLayoutView="80" workbookViewId="0">
      <selection activeCell="B2" sqref="B2:AO2"/>
    </sheetView>
  </sheetViews>
  <sheetFormatPr defaultRowHeight="16.5" customHeight="1" x14ac:dyDescent="0.15"/>
  <cols>
    <col min="1" max="1" width="1.5" style="26" customWidth="1"/>
    <col min="2" max="7" width="3" style="26" customWidth="1"/>
    <col min="8" max="23" width="1.25" style="26" customWidth="1"/>
    <col min="24" max="24" width="3.25" style="26" customWidth="1"/>
    <col min="25" max="25" width="2.25" style="26" customWidth="1"/>
    <col min="26" max="26" width="5.625" style="26" customWidth="1"/>
    <col min="27" max="30" width="3" style="26" customWidth="1"/>
    <col min="31" max="31" width="6.375" style="26" customWidth="1"/>
    <col min="32" max="33" width="1.625" style="26" customWidth="1"/>
    <col min="34" max="36" width="3" style="26" customWidth="1"/>
    <col min="37" max="37" width="1.5" style="26" customWidth="1"/>
    <col min="38" max="39" width="3" style="26" customWidth="1"/>
    <col min="40" max="41" width="4.625" style="26" customWidth="1"/>
    <col min="42" max="42" width="2.125" style="26" customWidth="1"/>
    <col min="43" max="46" width="3" style="26" customWidth="1"/>
    <col min="47" max="16384" width="9" style="26"/>
  </cols>
  <sheetData>
    <row r="1" spans="2:55" ht="16.5" customHeight="1" x14ac:dyDescent="0.15">
      <c r="B1" s="40"/>
      <c r="C1" s="246" t="s">
        <v>64</v>
      </c>
      <c r="D1" s="247"/>
      <c r="E1" s="247"/>
      <c r="F1" s="247"/>
      <c r="G1" s="247"/>
      <c r="H1" s="247"/>
      <c r="I1" s="247"/>
      <c r="J1" s="248"/>
      <c r="AI1" s="41" t="s">
        <v>14</v>
      </c>
      <c r="AJ1" s="41"/>
      <c r="AK1" s="41"/>
      <c r="AL1" s="41"/>
      <c r="AM1" s="41"/>
      <c r="AN1" s="41"/>
      <c r="AO1" s="41"/>
      <c r="AU1" s="30"/>
      <c r="AV1" s="64"/>
      <c r="AW1" s="64"/>
      <c r="AX1" s="64"/>
      <c r="AY1" s="64"/>
      <c r="AZ1" s="64"/>
      <c r="BA1" s="64"/>
      <c r="BB1" s="64"/>
      <c r="BC1" s="27"/>
    </row>
    <row r="2" spans="2:55" ht="26.25" customHeight="1" x14ac:dyDescent="0.15">
      <c r="B2" s="255" t="str">
        <f>"プロジェクト発表会　「"&amp;RIGHT(C1,1)&amp;"類」　出場申込書"</f>
        <v>プロジェクト発表会　「Ⅱ類」　出場申込書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42"/>
      <c r="AU2" s="30"/>
      <c r="AV2" s="27"/>
      <c r="AW2" s="27"/>
      <c r="AX2" s="27"/>
      <c r="AY2" s="27"/>
      <c r="AZ2" s="27"/>
      <c r="BA2" s="27"/>
      <c r="BB2" s="27"/>
      <c r="BC2" s="27"/>
    </row>
    <row r="3" spans="2:55" ht="20.25" customHeight="1" x14ac:dyDescent="0.15">
      <c r="B3" s="249" t="s">
        <v>15</v>
      </c>
      <c r="C3" s="250"/>
      <c r="D3" s="250"/>
      <c r="E3" s="250"/>
      <c r="F3" s="250"/>
      <c r="G3" s="251"/>
      <c r="H3" s="252">
        <f>申込シート①!$B$4</f>
        <v>0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4"/>
      <c r="W3" s="43"/>
      <c r="AU3" s="30"/>
      <c r="AV3" s="27"/>
      <c r="AW3" s="27"/>
      <c r="AX3" s="27"/>
      <c r="AY3" s="27"/>
      <c r="AZ3" s="27"/>
      <c r="BA3" s="27"/>
      <c r="BB3" s="27"/>
      <c r="BC3" s="27"/>
    </row>
    <row r="4" spans="2:55" ht="20.25" customHeight="1" x14ac:dyDescent="0.15">
      <c r="B4" s="249" t="s">
        <v>1</v>
      </c>
      <c r="C4" s="250"/>
      <c r="D4" s="250"/>
      <c r="E4" s="250"/>
      <c r="F4" s="250"/>
      <c r="G4" s="251"/>
      <c r="H4" s="252" t="e">
        <f>申込シート①!$B$10</f>
        <v>#N/A</v>
      </c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4"/>
      <c r="AA4" s="249" t="s">
        <v>16</v>
      </c>
      <c r="AB4" s="250"/>
      <c r="AC4" s="250"/>
      <c r="AD4" s="250"/>
      <c r="AE4" s="251"/>
      <c r="AF4" s="252" t="e">
        <f>申込シート①!$D$10</f>
        <v>#N/A</v>
      </c>
      <c r="AG4" s="253"/>
      <c r="AH4" s="253"/>
      <c r="AI4" s="253"/>
      <c r="AJ4" s="253"/>
      <c r="AK4" s="253"/>
      <c r="AL4" s="253"/>
      <c r="AM4" s="253"/>
      <c r="AN4" s="253"/>
      <c r="AO4" s="254"/>
      <c r="AU4" s="30"/>
      <c r="AV4" s="27"/>
      <c r="AW4" s="27"/>
      <c r="AX4" s="27"/>
      <c r="AY4" s="27"/>
      <c r="AZ4" s="27"/>
      <c r="BA4" s="27"/>
      <c r="BB4" s="27"/>
      <c r="BC4" s="27"/>
    </row>
    <row r="5" spans="2:55" ht="20.25" customHeight="1" x14ac:dyDescent="0.15">
      <c r="B5" s="256" t="s">
        <v>17</v>
      </c>
      <c r="C5" s="257"/>
      <c r="D5" s="257"/>
      <c r="E5" s="257"/>
      <c r="F5" s="257"/>
      <c r="G5" s="258"/>
      <c r="H5" s="252" t="e">
        <f>申込シート①!$E$12</f>
        <v>#N/A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4"/>
      <c r="AF5" s="267" t="s">
        <v>6</v>
      </c>
      <c r="AG5" s="268"/>
      <c r="AH5" s="268"/>
      <c r="AI5" s="268"/>
      <c r="AJ5" s="268"/>
      <c r="AK5" s="268"/>
      <c r="AL5" s="268"/>
      <c r="AM5" s="268"/>
      <c r="AN5" s="268"/>
      <c r="AO5" s="269"/>
      <c r="AU5" s="30"/>
      <c r="AV5" s="27"/>
      <c r="AW5" s="27"/>
      <c r="AX5" s="27"/>
      <c r="AY5" s="27"/>
      <c r="AZ5" s="27"/>
      <c r="BA5" s="27"/>
      <c r="BB5" s="27"/>
      <c r="BC5" s="27"/>
    </row>
    <row r="6" spans="2:55" ht="20.25" customHeight="1" x14ac:dyDescent="0.15">
      <c r="B6" s="270" t="s">
        <v>18</v>
      </c>
      <c r="C6" s="265"/>
      <c r="D6" s="265"/>
      <c r="E6" s="265"/>
      <c r="F6" s="265"/>
      <c r="G6" s="266"/>
      <c r="H6" s="271" t="e">
        <f>申込シート①!$D$12 &amp; "課程"</f>
        <v>#N/A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3"/>
      <c r="AA6" s="273"/>
      <c r="AB6" s="273"/>
      <c r="AC6" s="273"/>
      <c r="AD6" s="273"/>
      <c r="AE6" s="274"/>
      <c r="AF6" s="275" t="e">
        <f>申込シート①!$B$15</f>
        <v>#N/A</v>
      </c>
      <c r="AG6" s="276"/>
      <c r="AH6" s="276"/>
      <c r="AI6" s="276"/>
      <c r="AJ6" s="276"/>
      <c r="AK6" s="276"/>
      <c r="AL6" s="276"/>
      <c r="AM6" s="276"/>
      <c r="AN6" s="276"/>
      <c r="AO6" s="277"/>
      <c r="AU6" s="30"/>
      <c r="AV6" s="27"/>
      <c r="AW6" s="27"/>
      <c r="AX6" s="27"/>
      <c r="AY6" s="27"/>
      <c r="AZ6" s="27"/>
      <c r="BA6" s="27"/>
      <c r="BB6" s="27"/>
      <c r="BC6" s="27"/>
    </row>
    <row r="7" spans="2:55" ht="20.25" customHeight="1" x14ac:dyDescent="0.15">
      <c r="B7" s="270"/>
      <c r="C7" s="265"/>
      <c r="D7" s="265"/>
      <c r="E7" s="265"/>
      <c r="F7" s="265"/>
      <c r="G7" s="266"/>
      <c r="H7" s="281" t="e">
        <f>申込シート①!$E$10</f>
        <v>#N/A</v>
      </c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3"/>
      <c r="AF7" s="267" t="s">
        <v>19</v>
      </c>
      <c r="AG7" s="268"/>
      <c r="AH7" s="268"/>
      <c r="AI7" s="268"/>
      <c r="AJ7" s="268"/>
      <c r="AK7" s="268"/>
      <c r="AL7" s="268"/>
      <c r="AM7" s="268"/>
      <c r="AN7" s="268"/>
      <c r="AO7" s="269"/>
      <c r="AU7" s="30"/>
      <c r="AV7" s="27"/>
      <c r="AW7" s="27"/>
      <c r="AX7" s="27"/>
      <c r="AY7" s="27"/>
      <c r="AZ7" s="27"/>
      <c r="BA7" s="27"/>
      <c r="BB7" s="27"/>
      <c r="BC7" s="27"/>
    </row>
    <row r="8" spans="2:55" ht="20.25" customHeight="1" x14ac:dyDescent="0.15">
      <c r="B8" s="259"/>
      <c r="C8" s="260"/>
      <c r="D8" s="260"/>
      <c r="E8" s="260"/>
      <c r="F8" s="260"/>
      <c r="G8" s="261"/>
      <c r="H8" s="284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6"/>
      <c r="AF8" s="275" t="e">
        <f>申込シート①!$B$17</f>
        <v>#N/A</v>
      </c>
      <c r="AG8" s="276"/>
      <c r="AH8" s="276"/>
      <c r="AI8" s="276"/>
      <c r="AJ8" s="276"/>
      <c r="AK8" s="276"/>
      <c r="AL8" s="276"/>
      <c r="AM8" s="276"/>
      <c r="AN8" s="276"/>
      <c r="AO8" s="277"/>
      <c r="AU8" s="30"/>
      <c r="AV8" s="27"/>
      <c r="AW8" s="27"/>
      <c r="AX8" s="27"/>
      <c r="AY8" s="27"/>
      <c r="AZ8" s="27"/>
      <c r="BA8" s="27"/>
      <c r="BB8" s="27"/>
      <c r="BC8" s="27"/>
    </row>
    <row r="9" spans="2:55" ht="20.25" customHeight="1" x14ac:dyDescent="0.15">
      <c r="B9" s="249" t="s">
        <v>7</v>
      </c>
      <c r="C9" s="250"/>
      <c r="D9" s="250"/>
      <c r="E9" s="250"/>
      <c r="F9" s="250"/>
      <c r="G9" s="251"/>
      <c r="H9" s="312" t="e">
        <f>申込シート①!$D$15</f>
        <v>#N/A</v>
      </c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4"/>
      <c r="AU9" s="27"/>
      <c r="AV9" s="27"/>
      <c r="AW9" s="27"/>
      <c r="AX9" s="27"/>
      <c r="AY9" s="27"/>
      <c r="AZ9" s="27"/>
      <c r="BA9" s="27"/>
      <c r="BB9" s="27"/>
      <c r="BC9" s="27"/>
    </row>
    <row r="10" spans="2:55" ht="49.5" customHeight="1" x14ac:dyDescent="0.15">
      <c r="B10" s="249" t="s">
        <v>20</v>
      </c>
      <c r="C10" s="250"/>
      <c r="D10" s="250"/>
      <c r="E10" s="250"/>
      <c r="F10" s="250"/>
      <c r="G10" s="251"/>
      <c r="H10" s="252" t="str">
        <f>申込シート①!$B$20&amp;"  "&amp;申込シート①!$C$20</f>
        <v xml:space="preserve">  </v>
      </c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4"/>
      <c r="Z10" s="249" t="s">
        <v>21</v>
      </c>
      <c r="AA10" s="250"/>
      <c r="AB10" s="250"/>
      <c r="AC10" s="250"/>
      <c r="AD10" s="250"/>
      <c r="AE10" s="251"/>
      <c r="AF10" s="252" t="str">
        <f>申込シート①!B22&amp;"  "&amp;申込シート①!C22</f>
        <v xml:space="preserve">  </v>
      </c>
      <c r="AG10" s="253"/>
      <c r="AH10" s="253"/>
      <c r="AI10" s="253"/>
      <c r="AJ10" s="253"/>
      <c r="AK10" s="253"/>
      <c r="AL10" s="253"/>
      <c r="AM10" s="253"/>
      <c r="AN10" s="253"/>
      <c r="AO10" s="254"/>
    </row>
    <row r="11" spans="2:55" ht="7.5" customHeight="1" x14ac:dyDescent="0.15"/>
    <row r="12" spans="2:55" ht="16.5" customHeight="1" x14ac:dyDescent="0.15">
      <c r="B12" s="287" t="s">
        <v>22</v>
      </c>
      <c r="C12" s="257"/>
      <c r="D12" s="257"/>
      <c r="E12" s="257"/>
      <c r="F12" s="257"/>
      <c r="G12" s="258"/>
      <c r="H12" s="249" t="s">
        <v>23</v>
      </c>
      <c r="I12" s="250"/>
      <c r="J12" s="250"/>
      <c r="K12" s="250"/>
      <c r="L12" s="250"/>
      <c r="M12" s="250"/>
      <c r="N12" s="250"/>
      <c r="O12" s="250"/>
      <c r="P12" s="251"/>
      <c r="Q12" s="278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80"/>
    </row>
    <row r="13" spans="2:55" ht="14.25" customHeight="1" x14ac:dyDescent="0.15">
      <c r="B13" s="259"/>
      <c r="C13" s="260"/>
      <c r="D13" s="260"/>
      <c r="E13" s="260"/>
      <c r="F13" s="260"/>
      <c r="G13" s="261"/>
      <c r="H13" s="294" t="s">
        <v>24</v>
      </c>
      <c r="I13" s="295"/>
      <c r="J13" s="295"/>
      <c r="K13" s="295"/>
      <c r="L13" s="295"/>
      <c r="M13" s="295"/>
      <c r="N13" s="295"/>
      <c r="O13" s="295"/>
      <c r="P13" s="296"/>
      <c r="Q13" s="303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5"/>
    </row>
    <row r="14" spans="2:55" ht="0.75" hidden="1" customHeight="1" x14ac:dyDescent="0.15">
      <c r="B14" s="45"/>
      <c r="C14" s="46"/>
      <c r="D14" s="46"/>
      <c r="E14" s="46"/>
      <c r="F14" s="46"/>
      <c r="G14" s="47"/>
      <c r="H14" s="297"/>
      <c r="I14" s="298"/>
      <c r="J14" s="298"/>
      <c r="K14" s="298"/>
      <c r="L14" s="298"/>
      <c r="M14" s="298"/>
      <c r="N14" s="298"/>
      <c r="O14" s="298"/>
      <c r="P14" s="299"/>
      <c r="Q14" s="306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8"/>
    </row>
    <row r="15" spans="2:55" ht="12" customHeight="1" x14ac:dyDescent="0.15">
      <c r="B15" s="264" t="str">
        <f>RIGHT(C1,1)&amp;"　　類"</f>
        <v>Ⅱ　　類</v>
      </c>
      <c r="C15" s="265"/>
      <c r="D15" s="265"/>
      <c r="E15" s="265"/>
      <c r="F15" s="265"/>
      <c r="G15" s="266"/>
      <c r="H15" s="297"/>
      <c r="I15" s="298"/>
      <c r="J15" s="298"/>
      <c r="K15" s="298"/>
      <c r="L15" s="298"/>
      <c r="M15" s="298"/>
      <c r="N15" s="298"/>
      <c r="O15" s="298"/>
      <c r="P15" s="299"/>
      <c r="Q15" s="306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8"/>
    </row>
    <row r="16" spans="2:55" ht="14.25" customHeight="1" x14ac:dyDescent="0.15">
      <c r="B16" s="259"/>
      <c r="C16" s="260"/>
      <c r="D16" s="260"/>
      <c r="E16" s="260"/>
      <c r="F16" s="260"/>
      <c r="G16" s="261"/>
      <c r="H16" s="300"/>
      <c r="I16" s="301"/>
      <c r="J16" s="301"/>
      <c r="K16" s="301"/>
      <c r="L16" s="301"/>
      <c r="M16" s="301"/>
      <c r="N16" s="301"/>
      <c r="O16" s="301"/>
      <c r="P16" s="302"/>
      <c r="Q16" s="309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1"/>
    </row>
    <row r="17" spans="2:42" ht="9" customHeight="1" x14ac:dyDescent="0.15"/>
    <row r="18" spans="2:42" ht="16.5" customHeight="1" x14ac:dyDescent="0.15">
      <c r="B18" s="45"/>
      <c r="C18" s="256" t="s">
        <v>25</v>
      </c>
      <c r="D18" s="257"/>
      <c r="E18" s="257"/>
      <c r="F18" s="257"/>
      <c r="G18" s="258"/>
      <c r="H18" s="256" t="s">
        <v>26</v>
      </c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8"/>
      <c r="X18" s="256" t="s">
        <v>27</v>
      </c>
      <c r="Y18" s="258"/>
      <c r="Z18" s="262" t="s">
        <v>28</v>
      </c>
      <c r="AA18" s="256" t="s">
        <v>29</v>
      </c>
      <c r="AB18" s="257"/>
      <c r="AC18" s="257"/>
      <c r="AD18" s="257"/>
      <c r="AE18" s="257"/>
      <c r="AF18" s="257"/>
      <c r="AG18" s="257"/>
      <c r="AH18" s="257"/>
      <c r="AI18" s="258"/>
      <c r="AJ18" s="315" t="s">
        <v>30</v>
      </c>
      <c r="AK18" s="315"/>
      <c r="AL18" s="315"/>
      <c r="AM18" s="315"/>
      <c r="AN18" s="315"/>
      <c r="AO18" s="315"/>
      <c r="AP18" s="48"/>
    </row>
    <row r="19" spans="2:42" ht="18" customHeight="1" x14ac:dyDescent="0.15">
      <c r="B19" s="49"/>
      <c r="C19" s="259"/>
      <c r="D19" s="260"/>
      <c r="E19" s="260"/>
      <c r="F19" s="260"/>
      <c r="G19" s="261"/>
      <c r="H19" s="259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1"/>
      <c r="X19" s="259"/>
      <c r="Y19" s="261"/>
      <c r="Z19" s="263"/>
      <c r="AA19" s="259" t="s">
        <v>31</v>
      </c>
      <c r="AB19" s="260"/>
      <c r="AC19" s="260"/>
      <c r="AD19" s="260"/>
      <c r="AE19" s="260"/>
      <c r="AF19" s="260"/>
      <c r="AG19" s="260"/>
      <c r="AH19" s="260"/>
      <c r="AI19" s="261"/>
      <c r="AJ19" s="315"/>
      <c r="AK19" s="315"/>
      <c r="AL19" s="315"/>
      <c r="AM19" s="315"/>
      <c r="AN19" s="315"/>
      <c r="AO19" s="315"/>
      <c r="AP19" s="48"/>
    </row>
    <row r="20" spans="2:42" ht="14.25" customHeight="1" x14ac:dyDescent="0.15">
      <c r="B20" s="288">
        <v>1</v>
      </c>
      <c r="C20" s="237"/>
      <c r="D20" s="238"/>
      <c r="E20" s="238"/>
      <c r="F20" s="238"/>
      <c r="G20" s="239"/>
      <c r="H20" s="237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9"/>
      <c r="X20" s="237" t="s">
        <v>32</v>
      </c>
      <c r="Y20" s="239"/>
      <c r="Z20" s="234" t="s">
        <v>32</v>
      </c>
      <c r="AA20" s="243"/>
      <c r="AB20" s="244"/>
      <c r="AC20" s="244"/>
      <c r="AD20" s="244"/>
      <c r="AE20" s="244"/>
      <c r="AF20" s="244"/>
      <c r="AG20" s="244"/>
      <c r="AH20" s="244"/>
      <c r="AI20" s="245"/>
      <c r="AJ20" s="233"/>
      <c r="AK20" s="233"/>
      <c r="AL20" s="233"/>
      <c r="AM20" s="233"/>
      <c r="AN20" s="233"/>
      <c r="AO20" s="233"/>
      <c r="AP20" s="48"/>
    </row>
    <row r="21" spans="2:42" ht="10.5" customHeight="1" x14ac:dyDescent="0.15">
      <c r="B21" s="289"/>
      <c r="C21" s="291"/>
      <c r="D21" s="292"/>
      <c r="E21" s="292"/>
      <c r="F21" s="292"/>
      <c r="G21" s="293"/>
      <c r="H21" s="291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3"/>
      <c r="X21" s="291"/>
      <c r="Y21" s="293"/>
      <c r="Z21" s="235"/>
      <c r="AA21" s="237"/>
      <c r="AB21" s="238"/>
      <c r="AC21" s="238"/>
      <c r="AD21" s="238"/>
      <c r="AE21" s="238"/>
      <c r="AF21" s="238"/>
      <c r="AG21" s="238"/>
      <c r="AH21" s="238"/>
      <c r="AI21" s="239"/>
      <c r="AJ21" s="233"/>
      <c r="AK21" s="233"/>
      <c r="AL21" s="233"/>
      <c r="AM21" s="233"/>
      <c r="AN21" s="233"/>
      <c r="AO21" s="233"/>
    </row>
    <row r="22" spans="2:42" ht="10.5" customHeight="1" x14ac:dyDescent="0.15">
      <c r="B22" s="290"/>
      <c r="C22" s="240"/>
      <c r="D22" s="241"/>
      <c r="E22" s="241"/>
      <c r="F22" s="241"/>
      <c r="G22" s="242"/>
      <c r="H22" s="240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2"/>
      <c r="X22" s="240"/>
      <c r="Y22" s="242"/>
      <c r="Z22" s="236"/>
      <c r="AA22" s="240"/>
      <c r="AB22" s="241"/>
      <c r="AC22" s="241"/>
      <c r="AD22" s="241"/>
      <c r="AE22" s="241"/>
      <c r="AF22" s="241"/>
      <c r="AG22" s="241"/>
      <c r="AH22" s="241"/>
      <c r="AI22" s="242"/>
      <c r="AJ22" s="233"/>
      <c r="AK22" s="233"/>
      <c r="AL22" s="233"/>
      <c r="AM22" s="233"/>
      <c r="AN22" s="233"/>
      <c r="AO22" s="233"/>
    </row>
    <row r="23" spans="2:42" ht="14.25" customHeight="1" x14ac:dyDescent="0.15">
      <c r="B23" s="288">
        <v>2</v>
      </c>
      <c r="C23" s="237"/>
      <c r="D23" s="238"/>
      <c r="E23" s="238"/>
      <c r="F23" s="238"/>
      <c r="G23" s="239"/>
      <c r="H23" s="237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9"/>
      <c r="X23" s="237" t="s">
        <v>32</v>
      </c>
      <c r="Y23" s="239"/>
      <c r="Z23" s="234"/>
      <c r="AA23" s="243"/>
      <c r="AB23" s="244"/>
      <c r="AC23" s="244"/>
      <c r="AD23" s="244"/>
      <c r="AE23" s="244"/>
      <c r="AF23" s="244"/>
      <c r="AG23" s="244"/>
      <c r="AH23" s="244"/>
      <c r="AI23" s="245"/>
      <c r="AJ23" s="233"/>
      <c r="AK23" s="233"/>
      <c r="AL23" s="233"/>
      <c r="AM23" s="233"/>
      <c r="AN23" s="233"/>
      <c r="AO23" s="233"/>
    </row>
    <row r="24" spans="2:42" ht="10.5" customHeight="1" x14ac:dyDescent="0.15">
      <c r="B24" s="289"/>
      <c r="C24" s="291"/>
      <c r="D24" s="292"/>
      <c r="E24" s="292"/>
      <c r="F24" s="292"/>
      <c r="G24" s="293"/>
      <c r="H24" s="291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3"/>
      <c r="X24" s="291"/>
      <c r="Y24" s="293"/>
      <c r="Z24" s="235"/>
      <c r="AA24" s="237"/>
      <c r="AB24" s="238"/>
      <c r="AC24" s="238"/>
      <c r="AD24" s="238"/>
      <c r="AE24" s="238"/>
      <c r="AF24" s="238"/>
      <c r="AG24" s="238"/>
      <c r="AH24" s="238"/>
      <c r="AI24" s="239"/>
      <c r="AJ24" s="233"/>
      <c r="AK24" s="233"/>
      <c r="AL24" s="233"/>
      <c r="AM24" s="233"/>
      <c r="AN24" s="233"/>
      <c r="AO24" s="233"/>
    </row>
    <row r="25" spans="2:42" ht="10.5" customHeight="1" x14ac:dyDescent="0.15">
      <c r="B25" s="290"/>
      <c r="C25" s="240"/>
      <c r="D25" s="241"/>
      <c r="E25" s="241"/>
      <c r="F25" s="241"/>
      <c r="G25" s="242"/>
      <c r="H25" s="240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2"/>
      <c r="X25" s="240"/>
      <c r="Y25" s="242"/>
      <c r="Z25" s="236"/>
      <c r="AA25" s="240"/>
      <c r="AB25" s="241"/>
      <c r="AC25" s="241"/>
      <c r="AD25" s="241"/>
      <c r="AE25" s="241"/>
      <c r="AF25" s="241"/>
      <c r="AG25" s="241"/>
      <c r="AH25" s="241"/>
      <c r="AI25" s="242"/>
      <c r="AJ25" s="233"/>
      <c r="AK25" s="233"/>
      <c r="AL25" s="233"/>
      <c r="AM25" s="233"/>
      <c r="AN25" s="233"/>
      <c r="AO25" s="233"/>
    </row>
    <row r="26" spans="2:42" ht="14.25" customHeight="1" x14ac:dyDescent="0.15">
      <c r="B26" s="288">
        <v>3</v>
      </c>
      <c r="C26" s="237"/>
      <c r="D26" s="238"/>
      <c r="E26" s="238"/>
      <c r="F26" s="238"/>
      <c r="G26" s="239"/>
      <c r="H26" s="237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9"/>
      <c r="X26" s="237" t="s">
        <v>32</v>
      </c>
      <c r="Y26" s="239"/>
      <c r="Z26" s="234"/>
      <c r="AA26" s="243"/>
      <c r="AB26" s="244"/>
      <c r="AC26" s="244"/>
      <c r="AD26" s="244"/>
      <c r="AE26" s="244"/>
      <c r="AF26" s="244"/>
      <c r="AG26" s="244"/>
      <c r="AH26" s="244"/>
      <c r="AI26" s="245"/>
      <c r="AJ26" s="233"/>
      <c r="AK26" s="233"/>
      <c r="AL26" s="233"/>
      <c r="AM26" s="233"/>
      <c r="AN26" s="233"/>
      <c r="AO26" s="233"/>
    </row>
    <row r="27" spans="2:42" ht="10.5" customHeight="1" x14ac:dyDescent="0.15">
      <c r="B27" s="289"/>
      <c r="C27" s="291"/>
      <c r="D27" s="292"/>
      <c r="E27" s="292"/>
      <c r="F27" s="292"/>
      <c r="G27" s="293"/>
      <c r="H27" s="291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3"/>
      <c r="X27" s="291"/>
      <c r="Y27" s="293"/>
      <c r="Z27" s="235"/>
      <c r="AA27" s="237"/>
      <c r="AB27" s="238"/>
      <c r="AC27" s="238"/>
      <c r="AD27" s="238"/>
      <c r="AE27" s="238"/>
      <c r="AF27" s="238"/>
      <c r="AG27" s="238"/>
      <c r="AH27" s="238"/>
      <c r="AI27" s="239"/>
      <c r="AJ27" s="233"/>
      <c r="AK27" s="233"/>
      <c r="AL27" s="233"/>
      <c r="AM27" s="233"/>
      <c r="AN27" s="233"/>
      <c r="AO27" s="233"/>
    </row>
    <row r="28" spans="2:42" ht="10.5" customHeight="1" x14ac:dyDescent="0.15">
      <c r="B28" s="290"/>
      <c r="C28" s="240"/>
      <c r="D28" s="241"/>
      <c r="E28" s="241"/>
      <c r="F28" s="241"/>
      <c r="G28" s="242"/>
      <c r="H28" s="240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2"/>
      <c r="X28" s="240"/>
      <c r="Y28" s="242"/>
      <c r="Z28" s="236"/>
      <c r="AA28" s="240"/>
      <c r="AB28" s="241"/>
      <c r="AC28" s="241"/>
      <c r="AD28" s="241"/>
      <c r="AE28" s="241"/>
      <c r="AF28" s="241"/>
      <c r="AG28" s="241"/>
      <c r="AH28" s="241"/>
      <c r="AI28" s="242"/>
      <c r="AJ28" s="233"/>
      <c r="AK28" s="233"/>
      <c r="AL28" s="233"/>
      <c r="AM28" s="233"/>
      <c r="AN28" s="233"/>
      <c r="AO28" s="233"/>
    </row>
    <row r="29" spans="2:42" ht="14.25" customHeight="1" x14ac:dyDescent="0.15">
      <c r="B29" s="288">
        <v>4</v>
      </c>
      <c r="C29" s="237"/>
      <c r="D29" s="238"/>
      <c r="E29" s="238"/>
      <c r="F29" s="238"/>
      <c r="G29" s="239"/>
      <c r="H29" s="237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9"/>
      <c r="X29" s="237" t="s">
        <v>32</v>
      </c>
      <c r="Y29" s="239"/>
      <c r="Z29" s="234"/>
      <c r="AA29" s="243"/>
      <c r="AB29" s="244"/>
      <c r="AC29" s="244"/>
      <c r="AD29" s="244"/>
      <c r="AE29" s="244"/>
      <c r="AF29" s="244"/>
      <c r="AG29" s="244"/>
      <c r="AH29" s="244"/>
      <c r="AI29" s="245"/>
      <c r="AJ29" s="233"/>
      <c r="AK29" s="233"/>
      <c r="AL29" s="233"/>
      <c r="AM29" s="233"/>
      <c r="AN29" s="233"/>
      <c r="AO29" s="233"/>
    </row>
    <row r="30" spans="2:42" ht="10.5" customHeight="1" x14ac:dyDescent="0.15">
      <c r="B30" s="289"/>
      <c r="C30" s="291"/>
      <c r="D30" s="292"/>
      <c r="E30" s="292"/>
      <c r="F30" s="292"/>
      <c r="G30" s="293"/>
      <c r="H30" s="291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3"/>
      <c r="X30" s="291"/>
      <c r="Y30" s="293"/>
      <c r="Z30" s="235"/>
      <c r="AA30" s="237"/>
      <c r="AB30" s="238"/>
      <c r="AC30" s="238"/>
      <c r="AD30" s="238"/>
      <c r="AE30" s="238"/>
      <c r="AF30" s="238"/>
      <c r="AG30" s="238"/>
      <c r="AH30" s="238"/>
      <c r="AI30" s="239"/>
      <c r="AJ30" s="233"/>
      <c r="AK30" s="233"/>
      <c r="AL30" s="233"/>
      <c r="AM30" s="233"/>
      <c r="AN30" s="233"/>
      <c r="AO30" s="233"/>
    </row>
    <row r="31" spans="2:42" ht="10.5" customHeight="1" x14ac:dyDescent="0.15">
      <c r="B31" s="290"/>
      <c r="C31" s="240"/>
      <c r="D31" s="241"/>
      <c r="E31" s="241"/>
      <c r="F31" s="241"/>
      <c r="G31" s="242"/>
      <c r="H31" s="240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2"/>
      <c r="X31" s="240"/>
      <c r="Y31" s="242"/>
      <c r="Z31" s="236"/>
      <c r="AA31" s="240"/>
      <c r="AB31" s="241"/>
      <c r="AC31" s="241"/>
      <c r="AD31" s="241"/>
      <c r="AE31" s="241"/>
      <c r="AF31" s="241"/>
      <c r="AG31" s="241"/>
      <c r="AH31" s="241"/>
      <c r="AI31" s="242"/>
      <c r="AJ31" s="233"/>
      <c r="AK31" s="233"/>
      <c r="AL31" s="233"/>
      <c r="AM31" s="233"/>
      <c r="AN31" s="233"/>
      <c r="AO31" s="233"/>
    </row>
    <row r="32" spans="2:42" ht="14.25" customHeight="1" x14ac:dyDescent="0.15">
      <c r="B32" s="288">
        <v>5</v>
      </c>
      <c r="C32" s="237"/>
      <c r="D32" s="238"/>
      <c r="E32" s="238"/>
      <c r="F32" s="238"/>
      <c r="G32" s="239"/>
      <c r="H32" s="237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9"/>
      <c r="X32" s="237" t="s">
        <v>32</v>
      </c>
      <c r="Y32" s="239"/>
      <c r="Z32" s="234"/>
      <c r="AA32" s="243"/>
      <c r="AB32" s="244"/>
      <c r="AC32" s="244"/>
      <c r="AD32" s="244"/>
      <c r="AE32" s="244"/>
      <c r="AF32" s="244"/>
      <c r="AG32" s="244"/>
      <c r="AH32" s="244"/>
      <c r="AI32" s="245"/>
      <c r="AJ32" s="233"/>
      <c r="AK32" s="233"/>
      <c r="AL32" s="233"/>
      <c r="AM32" s="233"/>
      <c r="AN32" s="233"/>
      <c r="AO32" s="233"/>
    </row>
    <row r="33" spans="2:41" ht="10.5" customHeight="1" x14ac:dyDescent="0.15">
      <c r="B33" s="289"/>
      <c r="C33" s="291"/>
      <c r="D33" s="292"/>
      <c r="E33" s="292"/>
      <c r="F33" s="292"/>
      <c r="G33" s="293"/>
      <c r="H33" s="291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3"/>
      <c r="X33" s="291"/>
      <c r="Y33" s="293"/>
      <c r="Z33" s="235"/>
      <c r="AA33" s="237"/>
      <c r="AB33" s="238"/>
      <c r="AC33" s="238"/>
      <c r="AD33" s="238"/>
      <c r="AE33" s="238"/>
      <c r="AF33" s="238"/>
      <c r="AG33" s="238"/>
      <c r="AH33" s="238"/>
      <c r="AI33" s="239"/>
      <c r="AJ33" s="233"/>
      <c r="AK33" s="233"/>
      <c r="AL33" s="233"/>
      <c r="AM33" s="233"/>
      <c r="AN33" s="233"/>
      <c r="AO33" s="233"/>
    </row>
    <row r="34" spans="2:41" ht="10.5" customHeight="1" x14ac:dyDescent="0.15">
      <c r="B34" s="290"/>
      <c r="C34" s="240"/>
      <c r="D34" s="241"/>
      <c r="E34" s="241"/>
      <c r="F34" s="241"/>
      <c r="G34" s="242"/>
      <c r="H34" s="240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2"/>
      <c r="X34" s="240"/>
      <c r="Y34" s="242"/>
      <c r="Z34" s="236"/>
      <c r="AA34" s="240"/>
      <c r="AB34" s="241"/>
      <c r="AC34" s="241"/>
      <c r="AD34" s="241"/>
      <c r="AE34" s="241"/>
      <c r="AF34" s="241"/>
      <c r="AG34" s="241"/>
      <c r="AH34" s="241"/>
      <c r="AI34" s="242"/>
      <c r="AJ34" s="233"/>
      <c r="AK34" s="233"/>
      <c r="AL34" s="233"/>
      <c r="AM34" s="233"/>
      <c r="AN34" s="233"/>
      <c r="AO34" s="233"/>
    </row>
    <row r="35" spans="2:41" ht="14.25" customHeight="1" x14ac:dyDescent="0.15">
      <c r="B35" s="288">
        <v>6</v>
      </c>
      <c r="C35" s="237"/>
      <c r="D35" s="238"/>
      <c r="E35" s="238"/>
      <c r="F35" s="238"/>
      <c r="G35" s="239"/>
      <c r="H35" s="237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9"/>
      <c r="X35" s="237" t="s">
        <v>32</v>
      </c>
      <c r="Y35" s="239"/>
      <c r="Z35" s="234"/>
      <c r="AA35" s="243"/>
      <c r="AB35" s="244"/>
      <c r="AC35" s="244"/>
      <c r="AD35" s="244"/>
      <c r="AE35" s="244"/>
      <c r="AF35" s="244"/>
      <c r="AG35" s="244"/>
      <c r="AH35" s="244"/>
      <c r="AI35" s="245"/>
      <c r="AJ35" s="233"/>
      <c r="AK35" s="233"/>
      <c r="AL35" s="233"/>
      <c r="AM35" s="233"/>
      <c r="AN35" s="233"/>
      <c r="AO35" s="233"/>
    </row>
    <row r="36" spans="2:41" ht="10.5" customHeight="1" x14ac:dyDescent="0.15">
      <c r="B36" s="289"/>
      <c r="C36" s="291"/>
      <c r="D36" s="292"/>
      <c r="E36" s="292"/>
      <c r="F36" s="292"/>
      <c r="G36" s="293"/>
      <c r="H36" s="291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3"/>
      <c r="X36" s="291"/>
      <c r="Y36" s="293"/>
      <c r="Z36" s="235"/>
      <c r="AA36" s="237"/>
      <c r="AB36" s="238"/>
      <c r="AC36" s="238"/>
      <c r="AD36" s="238"/>
      <c r="AE36" s="238"/>
      <c r="AF36" s="238"/>
      <c r="AG36" s="238"/>
      <c r="AH36" s="238"/>
      <c r="AI36" s="239"/>
      <c r="AJ36" s="233"/>
      <c r="AK36" s="233"/>
      <c r="AL36" s="233"/>
      <c r="AM36" s="233"/>
      <c r="AN36" s="233"/>
      <c r="AO36" s="233"/>
    </row>
    <row r="37" spans="2:41" ht="10.5" customHeight="1" x14ac:dyDescent="0.15">
      <c r="B37" s="290"/>
      <c r="C37" s="240"/>
      <c r="D37" s="241"/>
      <c r="E37" s="241"/>
      <c r="F37" s="241"/>
      <c r="G37" s="242"/>
      <c r="H37" s="240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2"/>
      <c r="X37" s="240"/>
      <c r="Y37" s="242"/>
      <c r="Z37" s="236"/>
      <c r="AA37" s="240"/>
      <c r="AB37" s="241"/>
      <c r="AC37" s="241"/>
      <c r="AD37" s="241"/>
      <c r="AE37" s="241"/>
      <c r="AF37" s="241"/>
      <c r="AG37" s="241"/>
      <c r="AH37" s="241"/>
      <c r="AI37" s="242"/>
      <c r="AJ37" s="233"/>
      <c r="AK37" s="233"/>
      <c r="AL37" s="233"/>
      <c r="AM37" s="233"/>
      <c r="AN37" s="233"/>
      <c r="AO37" s="233"/>
    </row>
    <row r="38" spans="2:41" ht="14.25" customHeight="1" x14ac:dyDescent="0.15">
      <c r="B38" s="288">
        <v>7</v>
      </c>
      <c r="C38" s="237"/>
      <c r="D38" s="238"/>
      <c r="E38" s="238"/>
      <c r="F38" s="238"/>
      <c r="G38" s="239"/>
      <c r="H38" s="237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9"/>
      <c r="X38" s="237" t="s">
        <v>32</v>
      </c>
      <c r="Y38" s="239"/>
      <c r="Z38" s="234"/>
      <c r="AA38" s="243"/>
      <c r="AB38" s="244"/>
      <c r="AC38" s="244"/>
      <c r="AD38" s="244"/>
      <c r="AE38" s="244"/>
      <c r="AF38" s="244"/>
      <c r="AG38" s="244"/>
      <c r="AH38" s="244"/>
      <c r="AI38" s="245"/>
      <c r="AJ38" s="233"/>
      <c r="AK38" s="233"/>
      <c r="AL38" s="233"/>
      <c r="AM38" s="233"/>
      <c r="AN38" s="233"/>
      <c r="AO38" s="233"/>
    </row>
    <row r="39" spans="2:41" ht="10.5" customHeight="1" x14ac:dyDescent="0.15">
      <c r="B39" s="289"/>
      <c r="C39" s="291"/>
      <c r="D39" s="292"/>
      <c r="E39" s="292"/>
      <c r="F39" s="292"/>
      <c r="G39" s="293"/>
      <c r="H39" s="291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3"/>
      <c r="X39" s="291"/>
      <c r="Y39" s="293"/>
      <c r="Z39" s="235"/>
      <c r="AA39" s="237"/>
      <c r="AB39" s="238"/>
      <c r="AC39" s="238"/>
      <c r="AD39" s="238"/>
      <c r="AE39" s="238"/>
      <c r="AF39" s="238"/>
      <c r="AG39" s="238"/>
      <c r="AH39" s="238"/>
      <c r="AI39" s="239"/>
      <c r="AJ39" s="233"/>
      <c r="AK39" s="233"/>
      <c r="AL39" s="233"/>
      <c r="AM39" s="233"/>
      <c r="AN39" s="233"/>
      <c r="AO39" s="233"/>
    </row>
    <row r="40" spans="2:41" ht="10.5" customHeight="1" x14ac:dyDescent="0.15">
      <c r="B40" s="290"/>
      <c r="C40" s="240"/>
      <c r="D40" s="241"/>
      <c r="E40" s="241"/>
      <c r="F40" s="241"/>
      <c r="G40" s="242"/>
      <c r="H40" s="240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2"/>
      <c r="X40" s="240"/>
      <c r="Y40" s="242"/>
      <c r="Z40" s="236"/>
      <c r="AA40" s="240"/>
      <c r="AB40" s="241"/>
      <c r="AC40" s="241"/>
      <c r="AD40" s="241"/>
      <c r="AE40" s="241"/>
      <c r="AF40" s="241"/>
      <c r="AG40" s="241"/>
      <c r="AH40" s="241"/>
      <c r="AI40" s="242"/>
      <c r="AJ40" s="233"/>
      <c r="AK40" s="233"/>
      <c r="AL40" s="233"/>
      <c r="AM40" s="233"/>
      <c r="AN40" s="233"/>
      <c r="AO40" s="233"/>
    </row>
    <row r="41" spans="2:41" ht="14.25" customHeight="1" x14ac:dyDescent="0.15">
      <c r="B41" s="288">
        <v>8</v>
      </c>
      <c r="C41" s="237"/>
      <c r="D41" s="238"/>
      <c r="E41" s="238"/>
      <c r="F41" s="238"/>
      <c r="G41" s="239"/>
      <c r="H41" s="237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9"/>
      <c r="X41" s="237" t="s">
        <v>32</v>
      </c>
      <c r="Y41" s="239"/>
      <c r="Z41" s="234"/>
      <c r="AA41" s="243"/>
      <c r="AB41" s="244"/>
      <c r="AC41" s="244"/>
      <c r="AD41" s="244"/>
      <c r="AE41" s="244"/>
      <c r="AF41" s="244"/>
      <c r="AG41" s="244"/>
      <c r="AH41" s="244"/>
      <c r="AI41" s="245"/>
      <c r="AJ41" s="233"/>
      <c r="AK41" s="233"/>
      <c r="AL41" s="233"/>
      <c r="AM41" s="233"/>
      <c r="AN41" s="233"/>
      <c r="AO41" s="233"/>
    </row>
    <row r="42" spans="2:41" ht="10.5" customHeight="1" x14ac:dyDescent="0.15">
      <c r="B42" s="289"/>
      <c r="C42" s="291"/>
      <c r="D42" s="292"/>
      <c r="E42" s="292"/>
      <c r="F42" s="292"/>
      <c r="G42" s="293"/>
      <c r="H42" s="291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3"/>
      <c r="X42" s="291"/>
      <c r="Y42" s="293"/>
      <c r="Z42" s="235"/>
      <c r="AA42" s="237"/>
      <c r="AB42" s="238"/>
      <c r="AC42" s="238"/>
      <c r="AD42" s="238"/>
      <c r="AE42" s="238"/>
      <c r="AF42" s="238"/>
      <c r="AG42" s="238"/>
      <c r="AH42" s="238"/>
      <c r="AI42" s="239"/>
      <c r="AJ42" s="233"/>
      <c r="AK42" s="233"/>
      <c r="AL42" s="233"/>
      <c r="AM42" s="233"/>
      <c r="AN42" s="233"/>
      <c r="AO42" s="233"/>
    </row>
    <row r="43" spans="2:41" ht="10.5" customHeight="1" x14ac:dyDescent="0.15">
      <c r="B43" s="290"/>
      <c r="C43" s="240"/>
      <c r="D43" s="241"/>
      <c r="E43" s="241"/>
      <c r="F43" s="241"/>
      <c r="G43" s="242"/>
      <c r="H43" s="240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2"/>
      <c r="X43" s="240"/>
      <c r="Y43" s="242"/>
      <c r="Z43" s="236"/>
      <c r="AA43" s="240"/>
      <c r="AB43" s="241"/>
      <c r="AC43" s="241"/>
      <c r="AD43" s="241"/>
      <c r="AE43" s="241"/>
      <c r="AF43" s="241"/>
      <c r="AG43" s="241"/>
      <c r="AH43" s="241"/>
      <c r="AI43" s="242"/>
      <c r="AJ43" s="233"/>
      <c r="AK43" s="233"/>
      <c r="AL43" s="233"/>
      <c r="AM43" s="233"/>
      <c r="AN43" s="233"/>
      <c r="AO43" s="233"/>
    </row>
    <row r="44" spans="2:41" ht="14.25" customHeight="1" x14ac:dyDescent="0.15">
      <c r="B44" s="288">
        <v>9</v>
      </c>
      <c r="C44" s="237"/>
      <c r="D44" s="238"/>
      <c r="E44" s="238"/>
      <c r="F44" s="238"/>
      <c r="G44" s="239"/>
      <c r="H44" s="237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9"/>
      <c r="X44" s="237" t="s">
        <v>32</v>
      </c>
      <c r="Y44" s="239"/>
      <c r="Z44" s="234"/>
      <c r="AA44" s="243"/>
      <c r="AB44" s="244"/>
      <c r="AC44" s="244"/>
      <c r="AD44" s="244"/>
      <c r="AE44" s="244"/>
      <c r="AF44" s="244"/>
      <c r="AG44" s="244"/>
      <c r="AH44" s="244"/>
      <c r="AI44" s="245"/>
      <c r="AJ44" s="233"/>
      <c r="AK44" s="233"/>
      <c r="AL44" s="233"/>
      <c r="AM44" s="233"/>
      <c r="AN44" s="233"/>
      <c r="AO44" s="233"/>
    </row>
    <row r="45" spans="2:41" ht="10.5" customHeight="1" x14ac:dyDescent="0.15">
      <c r="B45" s="289"/>
      <c r="C45" s="291"/>
      <c r="D45" s="292"/>
      <c r="E45" s="292"/>
      <c r="F45" s="292"/>
      <c r="G45" s="293"/>
      <c r="H45" s="291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3"/>
      <c r="X45" s="291"/>
      <c r="Y45" s="293"/>
      <c r="Z45" s="235"/>
      <c r="AA45" s="237"/>
      <c r="AB45" s="238"/>
      <c r="AC45" s="238"/>
      <c r="AD45" s="238"/>
      <c r="AE45" s="238"/>
      <c r="AF45" s="238"/>
      <c r="AG45" s="238"/>
      <c r="AH45" s="238"/>
      <c r="AI45" s="239"/>
      <c r="AJ45" s="233"/>
      <c r="AK45" s="233"/>
      <c r="AL45" s="233"/>
      <c r="AM45" s="233"/>
      <c r="AN45" s="233"/>
      <c r="AO45" s="233"/>
    </row>
    <row r="46" spans="2:41" ht="10.5" customHeight="1" x14ac:dyDescent="0.15">
      <c r="B46" s="290"/>
      <c r="C46" s="240"/>
      <c r="D46" s="241"/>
      <c r="E46" s="241"/>
      <c r="F46" s="241"/>
      <c r="G46" s="242"/>
      <c r="H46" s="240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2"/>
      <c r="X46" s="240"/>
      <c r="Y46" s="242"/>
      <c r="Z46" s="236"/>
      <c r="AA46" s="240"/>
      <c r="AB46" s="241"/>
      <c r="AC46" s="241"/>
      <c r="AD46" s="241"/>
      <c r="AE46" s="241"/>
      <c r="AF46" s="241"/>
      <c r="AG46" s="241"/>
      <c r="AH46" s="241"/>
      <c r="AI46" s="242"/>
      <c r="AJ46" s="233"/>
      <c r="AK46" s="233"/>
      <c r="AL46" s="233"/>
      <c r="AM46" s="233"/>
      <c r="AN46" s="233"/>
      <c r="AO46" s="233"/>
    </row>
    <row r="47" spans="2:41" ht="14.25" customHeight="1" x14ac:dyDescent="0.15">
      <c r="B47" s="288">
        <v>10</v>
      </c>
      <c r="C47" s="237"/>
      <c r="D47" s="238"/>
      <c r="E47" s="238"/>
      <c r="F47" s="238"/>
      <c r="G47" s="239"/>
      <c r="H47" s="237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9"/>
      <c r="X47" s="237" t="s">
        <v>32</v>
      </c>
      <c r="Y47" s="239"/>
      <c r="Z47" s="234"/>
      <c r="AA47" s="243"/>
      <c r="AB47" s="244"/>
      <c r="AC47" s="244"/>
      <c r="AD47" s="244"/>
      <c r="AE47" s="244"/>
      <c r="AF47" s="244"/>
      <c r="AG47" s="244"/>
      <c r="AH47" s="244"/>
      <c r="AI47" s="245"/>
      <c r="AJ47" s="233"/>
      <c r="AK47" s="233"/>
      <c r="AL47" s="233"/>
      <c r="AM47" s="233"/>
      <c r="AN47" s="233"/>
      <c r="AO47" s="233"/>
    </row>
    <row r="48" spans="2:41" ht="10.5" customHeight="1" x14ac:dyDescent="0.15">
      <c r="B48" s="289"/>
      <c r="C48" s="291"/>
      <c r="D48" s="292"/>
      <c r="E48" s="292"/>
      <c r="F48" s="292"/>
      <c r="G48" s="293"/>
      <c r="H48" s="291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3"/>
      <c r="X48" s="291"/>
      <c r="Y48" s="293"/>
      <c r="Z48" s="235"/>
      <c r="AA48" s="237"/>
      <c r="AB48" s="238"/>
      <c r="AC48" s="238"/>
      <c r="AD48" s="238"/>
      <c r="AE48" s="238"/>
      <c r="AF48" s="238"/>
      <c r="AG48" s="238"/>
      <c r="AH48" s="238"/>
      <c r="AI48" s="239"/>
      <c r="AJ48" s="233"/>
      <c r="AK48" s="233"/>
      <c r="AL48" s="233"/>
      <c r="AM48" s="233"/>
      <c r="AN48" s="233"/>
      <c r="AO48" s="233"/>
    </row>
    <row r="49" spans="2:41" ht="10.5" customHeight="1" x14ac:dyDescent="0.15">
      <c r="B49" s="290"/>
      <c r="C49" s="240"/>
      <c r="D49" s="241"/>
      <c r="E49" s="241"/>
      <c r="F49" s="241"/>
      <c r="G49" s="242"/>
      <c r="H49" s="240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2"/>
      <c r="X49" s="240"/>
      <c r="Y49" s="242"/>
      <c r="Z49" s="236"/>
      <c r="AA49" s="240"/>
      <c r="AB49" s="241"/>
      <c r="AC49" s="241"/>
      <c r="AD49" s="241"/>
      <c r="AE49" s="241"/>
      <c r="AF49" s="241"/>
      <c r="AG49" s="241"/>
      <c r="AH49" s="241"/>
      <c r="AI49" s="242"/>
      <c r="AJ49" s="233"/>
      <c r="AK49" s="233"/>
      <c r="AL49" s="233"/>
      <c r="AM49" s="233"/>
      <c r="AN49" s="233"/>
      <c r="AO49" s="233"/>
    </row>
    <row r="50" spans="2:41" ht="3.75" customHeight="1" x14ac:dyDescent="0.15">
      <c r="B50" s="395" t="s">
        <v>33</v>
      </c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</row>
    <row r="51" spans="2:41" ht="7.5" customHeight="1" x14ac:dyDescent="0.15"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</row>
    <row r="52" spans="2:41" ht="7.5" customHeight="1" x14ac:dyDescent="0.15"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</row>
    <row r="53" spans="2:41" ht="14.25" customHeight="1" x14ac:dyDescent="0.15">
      <c r="B53" s="256" t="s">
        <v>17</v>
      </c>
      <c r="C53" s="257"/>
      <c r="D53" s="257"/>
      <c r="E53" s="257"/>
      <c r="F53" s="257"/>
      <c r="G53" s="258"/>
      <c r="H53" s="333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34"/>
      <c r="T53" s="334"/>
      <c r="U53" s="334"/>
      <c r="V53" s="334"/>
      <c r="W53" s="334"/>
      <c r="X53" s="334"/>
      <c r="Y53" s="335"/>
      <c r="Z53" s="336" t="s">
        <v>34</v>
      </c>
      <c r="AA53" s="336"/>
      <c r="AB53" s="336"/>
      <c r="AC53" s="336"/>
      <c r="AD53" s="336"/>
      <c r="AE53" s="336"/>
      <c r="AF53" s="337"/>
      <c r="AG53" s="338"/>
      <c r="AH53" s="338"/>
      <c r="AI53" s="338"/>
      <c r="AJ53" s="338"/>
      <c r="AK53" s="338"/>
      <c r="AL53" s="338"/>
      <c r="AM53" s="338"/>
      <c r="AN53" s="338"/>
      <c r="AO53" s="339"/>
    </row>
    <row r="54" spans="2:41" ht="10.5" customHeight="1" x14ac:dyDescent="0.15">
      <c r="B54" s="316" t="s">
        <v>35</v>
      </c>
      <c r="C54" s="317"/>
      <c r="D54" s="317"/>
      <c r="E54" s="317"/>
      <c r="F54" s="317"/>
      <c r="G54" s="318"/>
      <c r="H54" s="326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8"/>
      <c r="Z54" s="332"/>
      <c r="AA54" s="332"/>
      <c r="AB54" s="332"/>
      <c r="AC54" s="332"/>
      <c r="AD54" s="332"/>
      <c r="AE54" s="33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3"/>
    </row>
    <row r="55" spans="2:41" ht="10.5" customHeight="1" x14ac:dyDescent="0.15">
      <c r="B55" s="319"/>
      <c r="C55" s="320"/>
      <c r="D55" s="320"/>
      <c r="E55" s="320"/>
      <c r="F55" s="320"/>
      <c r="G55" s="321"/>
      <c r="H55" s="329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1"/>
      <c r="Z55" s="332"/>
      <c r="AA55" s="332"/>
      <c r="AB55" s="332"/>
      <c r="AC55" s="332"/>
      <c r="AD55" s="332"/>
      <c r="AE55" s="33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3"/>
    </row>
    <row r="56" spans="2:41" ht="14.25" customHeight="1" x14ac:dyDescent="0.15">
      <c r="B56" s="256" t="s">
        <v>17</v>
      </c>
      <c r="C56" s="257"/>
      <c r="D56" s="257"/>
      <c r="E56" s="257"/>
      <c r="F56" s="257"/>
      <c r="G56" s="258"/>
      <c r="H56" s="333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5"/>
      <c r="Z56" s="336" t="s">
        <v>34</v>
      </c>
      <c r="AA56" s="336"/>
      <c r="AB56" s="336"/>
      <c r="AC56" s="336"/>
      <c r="AD56" s="336"/>
      <c r="AE56" s="336"/>
      <c r="AF56" s="337"/>
      <c r="AG56" s="338"/>
      <c r="AH56" s="338"/>
      <c r="AI56" s="338"/>
      <c r="AJ56" s="338"/>
      <c r="AK56" s="338"/>
      <c r="AL56" s="338"/>
      <c r="AM56" s="338"/>
      <c r="AN56" s="338"/>
      <c r="AO56" s="339"/>
    </row>
    <row r="57" spans="2:41" ht="10.5" customHeight="1" x14ac:dyDescent="0.15">
      <c r="B57" s="316" t="s">
        <v>35</v>
      </c>
      <c r="C57" s="317"/>
      <c r="D57" s="317"/>
      <c r="E57" s="317"/>
      <c r="F57" s="317"/>
      <c r="G57" s="318"/>
      <c r="H57" s="326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8"/>
      <c r="Z57" s="332"/>
      <c r="AA57" s="332"/>
      <c r="AB57" s="332"/>
      <c r="AC57" s="332"/>
      <c r="AD57" s="332"/>
      <c r="AE57" s="33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3"/>
    </row>
    <row r="58" spans="2:41" ht="10.5" customHeight="1" x14ac:dyDescent="0.15">
      <c r="B58" s="319"/>
      <c r="C58" s="320"/>
      <c r="D58" s="320"/>
      <c r="E58" s="320"/>
      <c r="F58" s="320"/>
      <c r="G58" s="321"/>
      <c r="H58" s="329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1"/>
      <c r="Z58" s="332"/>
      <c r="AA58" s="332"/>
      <c r="AB58" s="332"/>
      <c r="AC58" s="332"/>
      <c r="AD58" s="332"/>
      <c r="AE58" s="33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3"/>
    </row>
    <row r="59" spans="2:41" ht="14.25" customHeight="1" x14ac:dyDescent="0.15">
      <c r="B59" s="256" t="s">
        <v>17</v>
      </c>
      <c r="C59" s="257"/>
      <c r="D59" s="257"/>
      <c r="E59" s="257"/>
      <c r="F59" s="257"/>
      <c r="G59" s="258"/>
      <c r="H59" s="333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5"/>
      <c r="Z59" s="336" t="s">
        <v>34</v>
      </c>
      <c r="AA59" s="336"/>
      <c r="AB59" s="336"/>
      <c r="AC59" s="336"/>
      <c r="AD59" s="336"/>
      <c r="AE59" s="336"/>
      <c r="AF59" s="337"/>
      <c r="AG59" s="338"/>
      <c r="AH59" s="338"/>
      <c r="AI59" s="338"/>
      <c r="AJ59" s="338"/>
      <c r="AK59" s="338"/>
      <c r="AL59" s="338"/>
      <c r="AM59" s="338"/>
      <c r="AN59" s="338"/>
      <c r="AO59" s="339"/>
    </row>
    <row r="60" spans="2:41" ht="10.5" customHeight="1" x14ac:dyDescent="0.15">
      <c r="B60" s="316" t="s">
        <v>35</v>
      </c>
      <c r="C60" s="317"/>
      <c r="D60" s="317"/>
      <c r="E60" s="317"/>
      <c r="F60" s="317"/>
      <c r="G60" s="318"/>
      <c r="H60" s="326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8"/>
      <c r="Z60" s="332"/>
      <c r="AA60" s="332"/>
      <c r="AB60" s="332"/>
      <c r="AC60" s="332"/>
      <c r="AD60" s="332"/>
      <c r="AE60" s="33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3"/>
    </row>
    <row r="61" spans="2:41" ht="10.5" customHeight="1" x14ac:dyDescent="0.15">
      <c r="B61" s="319"/>
      <c r="C61" s="320"/>
      <c r="D61" s="320"/>
      <c r="E61" s="320"/>
      <c r="F61" s="320"/>
      <c r="G61" s="321"/>
      <c r="H61" s="329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1"/>
      <c r="Z61" s="332"/>
      <c r="AA61" s="332"/>
      <c r="AB61" s="332"/>
      <c r="AC61" s="332"/>
      <c r="AD61" s="332"/>
      <c r="AE61" s="332"/>
      <c r="AF61" s="322"/>
      <c r="AG61" s="322"/>
      <c r="AH61" s="322"/>
      <c r="AI61" s="322"/>
      <c r="AJ61" s="322"/>
      <c r="AK61" s="322"/>
      <c r="AL61" s="322"/>
      <c r="AM61" s="322"/>
      <c r="AN61" s="322"/>
      <c r="AO61" s="323"/>
    </row>
    <row r="62" spans="2:41" ht="14.25" customHeight="1" x14ac:dyDescent="0.15">
      <c r="B62" s="246" t="str">
        <f>C1</f>
        <v>プロⅡ</v>
      </c>
      <c r="C62" s="324"/>
      <c r="D62" s="324"/>
      <c r="E62" s="324"/>
      <c r="F62" s="324"/>
      <c r="G62" s="325"/>
      <c r="Z62" s="27"/>
      <c r="AA62" s="27"/>
      <c r="AB62" s="27"/>
      <c r="AC62" s="27"/>
      <c r="AD62" s="27"/>
      <c r="AE62" s="27"/>
      <c r="AF62" s="27"/>
      <c r="AG62" s="41" t="s">
        <v>14</v>
      </c>
      <c r="AH62" s="27"/>
      <c r="AI62" s="27"/>
      <c r="AJ62" s="214"/>
      <c r="AK62" s="214"/>
      <c r="AL62" s="27"/>
      <c r="AM62" s="27"/>
      <c r="AN62" s="27"/>
      <c r="AO62" s="27"/>
    </row>
    <row r="63" spans="2:41" ht="16.5" customHeight="1" x14ac:dyDescent="0.15">
      <c r="B63" s="340"/>
      <c r="C63" s="340"/>
      <c r="D63" s="340"/>
      <c r="E63" s="340"/>
      <c r="F63" s="340"/>
      <c r="G63" s="340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G63" s="50"/>
      <c r="AH63" s="50"/>
      <c r="AI63" s="50"/>
      <c r="AJ63" s="50"/>
      <c r="AK63" s="50"/>
      <c r="AL63" s="50"/>
      <c r="AM63" s="50"/>
      <c r="AN63" s="50"/>
      <c r="AO63" s="50"/>
    </row>
    <row r="64" spans="2:41" ht="21.75" customHeight="1" x14ac:dyDescent="0.15">
      <c r="B64" s="255" t="str">
        <f>"プロジェクト発表会　「"&amp;RIGHT(C1,1)&amp;"類」　調査用紙"</f>
        <v>プロジェクト発表会　「Ⅱ類」　調査用紙</v>
      </c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</row>
    <row r="65" spans="1:42" ht="8.25" customHeight="1" x14ac:dyDescent="0.15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</row>
    <row r="66" spans="1:42" ht="16.5" customHeight="1" x14ac:dyDescent="0.15">
      <c r="B66" s="249" t="s">
        <v>15</v>
      </c>
      <c r="C66" s="250"/>
      <c r="D66" s="250"/>
      <c r="E66" s="250"/>
      <c r="F66" s="250"/>
      <c r="G66" s="251"/>
      <c r="H66" s="252">
        <f>申込シート①!B4</f>
        <v>0</v>
      </c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4"/>
      <c r="W66" s="27"/>
      <c r="X66" s="27"/>
      <c r="Y66" s="27"/>
      <c r="Z66" s="27"/>
      <c r="AA66" s="27"/>
      <c r="AB66" s="27"/>
      <c r="AC66" s="27"/>
      <c r="AD66" s="27"/>
      <c r="AE66" s="27"/>
    </row>
    <row r="67" spans="1:42" ht="20.25" customHeight="1" x14ac:dyDescent="0.15">
      <c r="B67" s="249" t="s">
        <v>1</v>
      </c>
      <c r="C67" s="250"/>
      <c r="D67" s="250"/>
      <c r="E67" s="250"/>
      <c r="F67" s="250"/>
      <c r="G67" s="251"/>
      <c r="H67" s="252" t="e">
        <f>申込シート①!B10</f>
        <v>#N/A</v>
      </c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4"/>
      <c r="AA67" s="249" t="s">
        <v>16</v>
      </c>
      <c r="AB67" s="250"/>
      <c r="AC67" s="250"/>
      <c r="AD67" s="250"/>
      <c r="AE67" s="251"/>
      <c r="AF67" s="252" t="e">
        <f>申込シート①!D10</f>
        <v>#N/A</v>
      </c>
      <c r="AG67" s="253"/>
      <c r="AH67" s="253"/>
      <c r="AI67" s="253"/>
      <c r="AJ67" s="253"/>
      <c r="AK67" s="253"/>
      <c r="AL67" s="253"/>
      <c r="AM67" s="253"/>
      <c r="AN67" s="253"/>
      <c r="AO67" s="254"/>
    </row>
    <row r="68" spans="1:42" ht="20.25" customHeight="1" x14ac:dyDescent="0.15">
      <c r="B68" s="256" t="s">
        <v>17</v>
      </c>
      <c r="C68" s="257"/>
      <c r="D68" s="257"/>
      <c r="E68" s="257"/>
      <c r="F68" s="257"/>
      <c r="G68" s="258"/>
      <c r="H68" s="252" t="e">
        <f>申込シート①!E12</f>
        <v>#N/A</v>
      </c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  <c r="AE68" s="254"/>
      <c r="AF68" s="267" t="s">
        <v>6</v>
      </c>
      <c r="AG68" s="268"/>
      <c r="AH68" s="268"/>
      <c r="AI68" s="268"/>
      <c r="AJ68" s="268"/>
      <c r="AK68" s="268"/>
      <c r="AL68" s="268"/>
      <c r="AM68" s="268"/>
      <c r="AN68" s="268"/>
      <c r="AO68" s="269"/>
    </row>
    <row r="69" spans="1:42" ht="20.25" customHeight="1" x14ac:dyDescent="0.15">
      <c r="B69" s="270" t="s">
        <v>18</v>
      </c>
      <c r="C69" s="265"/>
      <c r="D69" s="265"/>
      <c r="E69" s="265"/>
      <c r="F69" s="265"/>
      <c r="G69" s="266"/>
      <c r="H69" s="271" t="e">
        <f>申込シート①!D12 &amp; "課程"</f>
        <v>#N/A</v>
      </c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3"/>
      <c r="AA69" s="273"/>
      <c r="AB69" s="273"/>
      <c r="AC69" s="273"/>
      <c r="AD69" s="273"/>
      <c r="AE69" s="274"/>
      <c r="AF69" s="275" t="e">
        <f>申込シート①!B15</f>
        <v>#N/A</v>
      </c>
      <c r="AG69" s="276"/>
      <c r="AH69" s="276"/>
      <c r="AI69" s="276"/>
      <c r="AJ69" s="276"/>
      <c r="AK69" s="276"/>
      <c r="AL69" s="276"/>
      <c r="AM69" s="276"/>
      <c r="AN69" s="276"/>
      <c r="AO69" s="277"/>
    </row>
    <row r="70" spans="1:42" ht="20.25" customHeight="1" x14ac:dyDescent="0.15">
      <c r="B70" s="270"/>
      <c r="C70" s="265"/>
      <c r="D70" s="265"/>
      <c r="E70" s="265"/>
      <c r="F70" s="265"/>
      <c r="G70" s="266"/>
      <c r="H70" s="281" t="e">
        <f>申込シート①!E10</f>
        <v>#N/A</v>
      </c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3"/>
      <c r="AF70" s="267" t="s">
        <v>19</v>
      </c>
      <c r="AG70" s="268"/>
      <c r="AH70" s="268"/>
      <c r="AI70" s="268"/>
      <c r="AJ70" s="268"/>
      <c r="AK70" s="268"/>
      <c r="AL70" s="268"/>
      <c r="AM70" s="268"/>
      <c r="AN70" s="268"/>
      <c r="AO70" s="269"/>
    </row>
    <row r="71" spans="1:42" ht="20.25" customHeight="1" x14ac:dyDescent="0.15">
      <c r="B71" s="259"/>
      <c r="C71" s="260"/>
      <c r="D71" s="260"/>
      <c r="E71" s="260"/>
      <c r="F71" s="260"/>
      <c r="G71" s="261"/>
      <c r="H71" s="284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6"/>
      <c r="AF71" s="275" t="e">
        <f>申込シート①!B17</f>
        <v>#N/A</v>
      </c>
      <c r="AG71" s="276"/>
      <c r="AH71" s="276"/>
      <c r="AI71" s="276"/>
      <c r="AJ71" s="276"/>
      <c r="AK71" s="276"/>
      <c r="AL71" s="276"/>
      <c r="AM71" s="276"/>
      <c r="AN71" s="276"/>
      <c r="AO71" s="277"/>
    </row>
    <row r="72" spans="1:42" ht="24" customHeight="1" x14ac:dyDescent="0.15">
      <c r="B72" s="249" t="s">
        <v>7</v>
      </c>
      <c r="C72" s="250"/>
      <c r="D72" s="250"/>
      <c r="E72" s="250"/>
      <c r="F72" s="250"/>
      <c r="G72" s="251"/>
      <c r="H72" s="312" t="e">
        <f>申込シート①!D15</f>
        <v>#N/A</v>
      </c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4"/>
      <c r="AP72" s="48"/>
    </row>
    <row r="73" spans="1:42" ht="24" customHeight="1" x14ac:dyDescent="0.15">
      <c r="B73" s="367" t="s">
        <v>36</v>
      </c>
      <c r="C73" s="250"/>
      <c r="D73" s="250"/>
      <c r="E73" s="250"/>
      <c r="F73" s="250"/>
      <c r="G73" s="251"/>
      <c r="H73" s="344" t="str">
        <f>B15</f>
        <v>Ⅱ　　類</v>
      </c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345"/>
      <c r="Z73" s="346"/>
      <c r="AA73" s="249" t="s">
        <v>21</v>
      </c>
      <c r="AB73" s="250"/>
      <c r="AC73" s="250"/>
      <c r="AD73" s="250"/>
      <c r="AE73" s="251"/>
      <c r="AF73" s="252" t="str">
        <f>申込シート①!B22&amp;"  "&amp;申込シート①!C22</f>
        <v xml:space="preserve">  </v>
      </c>
      <c r="AG73" s="253"/>
      <c r="AH73" s="253"/>
      <c r="AI73" s="253"/>
      <c r="AJ73" s="253"/>
      <c r="AK73" s="253"/>
      <c r="AL73" s="253"/>
      <c r="AM73" s="253"/>
      <c r="AN73" s="253"/>
      <c r="AO73" s="44"/>
    </row>
    <row r="74" spans="1:42" ht="10.5" customHeight="1" x14ac:dyDescent="0.15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</row>
    <row r="75" spans="1:42" ht="25.5" customHeight="1" x14ac:dyDescent="0.15">
      <c r="B75" s="367" t="s">
        <v>37</v>
      </c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1"/>
      <c r="V75" s="361"/>
      <c r="W75" s="362"/>
      <c r="X75" s="362"/>
      <c r="Y75" s="362"/>
      <c r="Z75" s="362"/>
      <c r="AA75" s="362"/>
      <c r="AB75" s="362"/>
      <c r="AC75" s="362"/>
      <c r="AD75" s="362"/>
      <c r="AE75" s="362"/>
      <c r="AF75" s="362"/>
      <c r="AG75" s="362"/>
      <c r="AH75" s="362"/>
      <c r="AI75" s="362"/>
      <c r="AJ75" s="362"/>
      <c r="AK75" s="362"/>
      <c r="AL75" s="362"/>
      <c r="AM75" s="362"/>
      <c r="AN75" s="362"/>
      <c r="AO75" s="381"/>
      <c r="AP75" s="27"/>
    </row>
    <row r="76" spans="1:42" ht="7.5" customHeight="1" x14ac:dyDescent="0.15">
      <c r="A76" s="51" t="s">
        <v>38</v>
      </c>
      <c r="B76" s="213"/>
      <c r="C76" s="213"/>
      <c r="D76" s="213"/>
      <c r="E76" s="213"/>
      <c r="F76" s="213"/>
      <c r="G76" s="213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54"/>
      <c r="AB76" s="54"/>
      <c r="AC76" s="54"/>
      <c r="AD76" s="54"/>
      <c r="AE76" s="54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</row>
    <row r="77" spans="1:42" ht="25.5" customHeight="1" x14ac:dyDescent="0.15">
      <c r="B77" s="256" t="s">
        <v>39</v>
      </c>
      <c r="C77" s="257"/>
      <c r="D77" s="257"/>
      <c r="E77" s="257"/>
      <c r="F77" s="257"/>
      <c r="G77" s="258"/>
      <c r="H77" s="392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394"/>
      <c r="AA77" s="249" t="s">
        <v>40</v>
      </c>
      <c r="AB77" s="250"/>
      <c r="AC77" s="250"/>
      <c r="AD77" s="250"/>
      <c r="AE77" s="250"/>
      <c r="AF77" s="250"/>
      <c r="AG77" s="250"/>
      <c r="AH77" s="251"/>
      <c r="AI77" s="249" t="s">
        <v>41</v>
      </c>
      <c r="AJ77" s="250"/>
      <c r="AK77" s="250"/>
      <c r="AL77" s="250"/>
      <c r="AM77" s="250"/>
      <c r="AN77" s="250"/>
      <c r="AO77" s="251"/>
      <c r="AP77" s="27"/>
    </row>
    <row r="78" spans="1:42" ht="25.5" customHeight="1" x14ac:dyDescent="0.15">
      <c r="B78" s="270"/>
      <c r="C78" s="265"/>
      <c r="D78" s="265"/>
      <c r="E78" s="265"/>
      <c r="F78" s="265"/>
      <c r="G78" s="266"/>
      <c r="H78" s="341" t="s">
        <v>42</v>
      </c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  <c r="Z78" s="343"/>
      <c r="AA78" s="361"/>
      <c r="AB78" s="362"/>
      <c r="AC78" s="362"/>
      <c r="AD78" s="362"/>
      <c r="AE78" s="362"/>
      <c r="AF78" s="362"/>
      <c r="AG78" s="372" t="s">
        <v>43</v>
      </c>
      <c r="AH78" s="373"/>
      <c r="AI78" s="374"/>
      <c r="AJ78" s="375"/>
      <c r="AK78" s="375"/>
      <c r="AL78" s="375"/>
      <c r="AM78" s="375"/>
      <c r="AN78" s="375"/>
      <c r="AO78" s="376"/>
      <c r="AP78" s="27"/>
    </row>
    <row r="79" spans="1:42" ht="25.5" customHeight="1" x14ac:dyDescent="0.15">
      <c r="B79" s="259"/>
      <c r="C79" s="260"/>
      <c r="D79" s="260"/>
      <c r="E79" s="260"/>
      <c r="F79" s="260"/>
      <c r="G79" s="261"/>
      <c r="H79" s="341" t="s">
        <v>44</v>
      </c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3"/>
      <c r="AA79" s="377"/>
      <c r="AB79" s="362"/>
      <c r="AC79" s="362"/>
      <c r="AD79" s="362"/>
      <c r="AE79" s="362"/>
      <c r="AF79" s="362"/>
      <c r="AG79" s="372" t="s">
        <v>43</v>
      </c>
      <c r="AH79" s="373"/>
      <c r="AI79" s="374"/>
      <c r="AJ79" s="375"/>
      <c r="AK79" s="375"/>
      <c r="AL79" s="375"/>
      <c r="AM79" s="375"/>
      <c r="AN79" s="375"/>
      <c r="AO79" s="376"/>
      <c r="AP79" s="27"/>
    </row>
    <row r="80" spans="1:42" ht="7.5" customHeight="1" x14ac:dyDescent="0.15">
      <c r="A80" s="51" t="s">
        <v>38</v>
      </c>
      <c r="B80" s="52"/>
      <c r="C80" s="52"/>
      <c r="D80" s="52"/>
      <c r="E80" s="52"/>
      <c r="F80" s="52"/>
      <c r="G80" s="52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28"/>
      <c r="W80" s="53"/>
      <c r="X80" s="53"/>
      <c r="Y80" s="53"/>
      <c r="Z80" s="53"/>
      <c r="AA80" s="54"/>
      <c r="AB80" s="54"/>
      <c r="AC80" s="54"/>
      <c r="AD80" s="54"/>
      <c r="AE80" s="54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</row>
    <row r="81" spans="1:42" ht="16.5" customHeight="1" x14ac:dyDescent="0.15">
      <c r="A81" s="51"/>
      <c r="B81" s="256" t="s">
        <v>45</v>
      </c>
      <c r="C81" s="257"/>
      <c r="D81" s="257"/>
      <c r="E81" s="257"/>
      <c r="F81" s="257"/>
      <c r="G81" s="258"/>
      <c r="H81" s="364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8"/>
      <c r="AA81" s="178"/>
      <c r="AB81" s="54"/>
      <c r="AC81" s="54"/>
      <c r="AD81" s="54"/>
      <c r="AE81" s="54"/>
      <c r="AF81" s="179"/>
      <c r="AG81" s="180"/>
      <c r="AH81" s="180"/>
      <c r="AI81" s="180"/>
      <c r="AJ81" s="180"/>
      <c r="AK81" s="180"/>
      <c r="AL81" s="180"/>
      <c r="AM81" s="180"/>
      <c r="AN81" s="180"/>
      <c r="AO81" s="180"/>
      <c r="AP81" s="27"/>
    </row>
    <row r="82" spans="1:42" ht="16.5" customHeight="1" x14ac:dyDescent="0.15">
      <c r="A82" s="51"/>
      <c r="B82" s="368" t="s">
        <v>46</v>
      </c>
      <c r="C82" s="369"/>
      <c r="D82" s="369"/>
      <c r="E82" s="369"/>
      <c r="F82" s="369"/>
      <c r="G82" s="370"/>
      <c r="H82" s="356"/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7"/>
      <c r="X82" s="357"/>
      <c r="Y82" s="357"/>
      <c r="Z82" s="359"/>
      <c r="AA82" s="178"/>
      <c r="AB82" s="200"/>
      <c r="AC82" s="54"/>
      <c r="AD82" s="54"/>
      <c r="AE82" s="54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27"/>
    </row>
    <row r="83" spans="1:42" ht="8.25" customHeight="1" x14ac:dyDescent="0.15">
      <c r="A83" s="51"/>
      <c r="B83" s="371"/>
      <c r="C83" s="371"/>
      <c r="D83" s="371"/>
      <c r="E83" s="213"/>
      <c r="F83" s="213"/>
      <c r="G83" s="213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54"/>
      <c r="AB83" s="54"/>
      <c r="AC83" s="54"/>
      <c r="AD83" s="54"/>
      <c r="AE83" s="54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7"/>
    </row>
    <row r="84" spans="1:42" ht="13.5" customHeight="1" x14ac:dyDescent="0.15">
      <c r="B84" s="58" t="s">
        <v>47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8"/>
      <c r="AG84" s="58"/>
      <c r="AH84" s="58"/>
      <c r="AI84" s="58"/>
      <c r="AJ84" s="58"/>
      <c r="AK84" s="58"/>
      <c r="AL84" s="58"/>
      <c r="AM84" s="58"/>
      <c r="AN84" s="58"/>
      <c r="AO84" s="58"/>
    </row>
    <row r="85" spans="1:42" ht="16.5" customHeight="1" x14ac:dyDescent="0.15">
      <c r="B85" s="249" t="s">
        <v>48</v>
      </c>
      <c r="C85" s="250"/>
      <c r="D85" s="250"/>
      <c r="E85" s="250"/>
      <c r="F85" s="250"/>
      <c r="G85" s="251"/>
      <c r="H85" s="249" t="s">
        <v>49</v>
      </c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1"/>
      <c r="AA85" s="249" t="s">
        <v>50</v>
      </c>
      <c r="AB85" s="250"/>
      <c r="AC85" s="250"/>
      <c r="AD85" s="250"/>
      <c r="AE85" s="251"/>
      <c r="AF85" s="347"/>
      <c r="AG85" s="347"/>
      <c r="AH85" s="347"/>
      <c r="AI85" s="347"/>
      <c r="AJ85" s="347"/>
      <c r="AK85" s="347"/>
      <c r="AL85" s="347"/>
      <c r="AM85" s="347"/>
      <c r="AN85" s="347"/>
      <c r="AO85" s="347"/>
    </row>
    <row r="86" spans="1:42" ht="16.5" customHeight="1" x14ac:dyDescent="0.15">
      <c r="B86" s="348"/>
      <c r="C86" s="349"/>
      <c r="D86" s="349"/>
      <c r="E86" s="349"/>
      <c r="F86" s="349"/>
      <c r="G86" s="350"/>
      <c r="H86" s="348"/>
      <c r="I86" s="349"/>
      <c r="J86" s="349"/>
      <c r="K86" s="349"/>
      <c r="L86" s="349"/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49"/>
      <c r="X86" s="349"/>
      <c r="Y86" s="349"/>
      <c r="Z86" s="350"/>
      <c r="AA86" s="354"/>
      <c r="AB86" s="355"/>
      <c r="AC86" s="355"/>
      <c r="AD86" s="355"/>
      <c r="AE86" s="358" t="s">
        <v>51</v>
      </c>
      <c r="AF86" s="360"/>
      <c r="AG86" s="347"/>
      <c r="AH86" s="347"/>
      <c r="AI86" s="347"/>
      <c r="AJ86" s="347"/>
      <c r="AK86" s="347"/>
      <c r="AL86" s="347"/>
      <c r="AM86" s="347"/>
      <c r="AN86" s="347"/>
      <c r="AO86" s="347"/>
      <c r="AP86" s="27"/>
    </row>
    <row r="87" spans="1:42" ht="16.5" customHeight="1" x14ac:dyDescent="0.15">
      <c r="B87" s="351"/>
      <c r="C87" s="352"/>
      <c r="D87" s="352"/>
      <c r="E87" s="352"/>
      <c r="F87" s="352"/>
      <c r="G87" s="353"/>
      <c r="H87" s="351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52"/>
      <c r="V87" s="352"/>
      <c r="W87" s="352"/>
      <c r="X87" s="352"/>
      <c r="Y87" s="352"/>
      <c r="Z87" s="353"/>
      <c r="AA87" s="356"/>
      <c r="AB87" s="357"/>
      <c r="AC87" s="357"/>
      <c r="AD87" s="357"/>
      <c r="AE87" s="359"/>
      <c r="AF87" s="347"/>
      <c r="AG87" s="347"/>
      <c r="AH87" s="347"/>
      <c r="AI87" s="347"/>
      <c r="AJ87" s="347"/>
      <c r="AK87" s="347"/>
      <c r="AL87" s="347"/>
      <c r="AM87" s="347"/>
      <c r="AN87" s="347"/>
      <c r="AO87" s="347"/>
      <c r="AP87" s="27"/>
    </row>
    <row r="88" spans="1:42" ht="16.5" customHeight="1" x14ac:dyDescent="0.15">
      <c r="B88" s="348"/>
      <c r="C88" s="349"/>
      <c r="D88" s="349"/>
      <c r="E88" s="349"/>
      <c r="F88" s="349"/>
      <c r="G88" s="350"/>
      <c r="H88" s="348"/>
      <c r="I88" s="349"/>
      <c r="J88" s="349"/>
      <c r="K88" s="349"/>
      <c r="L88" s="349"/>
      <c r="M88" s="349"/>
      <c r="N88" s="349"/>
      <c r="O88" s="349"/>
      <c r="P88" s="349"/>
      <c r="Q88" s="349"/>
      <c r="R88" s="349"/>
      <c r="S88" s="349"/>
      <c r="T88" s="349"/>
      <c r="U88" s="349"/>
      <c r="V88" s="349"/>
      <c r="W88" s="349"/>
      <c r="X88" s="349"/>
      <c r="Y88" s="349"/>
      <c r="Z88" s="350"/>
      <c r="AA88" s="354"/>
      <c r="AB88" s="355"/>
      <c r="AC88" s="355"/>
      <c r="AD88" s="355"/>
      <c r="AE88" s="358" t="s">
        <v>51</v>
      </c>
      <c r="AF88" s="360"/>
      <c r="AG88" s="347"/>
      <c r="AH88" s="347"/>
      <c r="AI88" s="347"/>
      <c r="AJ88" s="347"/>
      <c r="AK88" s="347"/>
      <c r="AL88" s="347"/>
      <c r="AM88" s="347"/>
      <c r="AN88" s="347"/>
      <c r="AO88" s="347"/>
      <c r="AP88" s="27"/>
    </row>
    <row r="89" spans="1:42" ht="16.5" customHeight="1" x14ac:dyDescent="0.15">
      <c r="B89" s="351"/>
      <c r="C89" s="352"/>
      <c r="D89" s="352"/>
      <c r="E89" s="352"/>
      <c r="F89" s="352"/>
      <c r="G89" s="353"/>
      <c r="H89" s="351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/>
      <c r="V89" s="352"/>
      <c r="W89" s="352"/>
      <c r="X89" s="352"/>
      <c r="Y89" s="352"/>
      <c r="Z89" s="353"/>
      <c r="AA89" s="356"/>
      <c r="AB89" s="357"/>
      <c r="AC89" s="357"/>
      <c r="AD89" s="357"/>
      <c r="AE89" s="359"/>
      <c r="AF89" s="347"/>
      <c r="AG89" s="347"/>
      <c r="AH89" s="347"/>
      <c r="AI89" s="347"/>
      <c r="AJ89" s="347"/>
      <c r="AK89" s="347"/>
      <c r="AL89" s="347"/>
      <c r="AM89" s="347"/>
      <c r="AN89" s="347"/>
      <c r="AO89" s="347"/>
      <c r="AP89" s="27"/>
    </row>
    <row r="90" spans="1:42" ht="16.5" customHeight="1" x14ac:dyDescent="0.15">
      <c r="B90" s="348"/>
      <c r="C90" s="349"/>
      <c r="D90" s="349"/>
      <c r="E90" s="349"/>
      <c r="F90" s="349"/>
      <c r="G90" s="350"/>
      <c r="H90" s="348"/>
      <c r="I90" s="349"/>
      <c r="J90" s="349"/>
      <c r="K90" s="349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50"/>
      <c r="AA90" s="354"/>
      <c r="AB90" s="355"/>
      <c r="AC90" s="355"/>
      <c r="AD90" s="355"/>
      <c r="AE90" s="358" t="s">
        <v>51</v>
      </c>
      <c r="AF90" s="360"/>
      <c r="AG90" s="347"/>
      <c r="AH90" s="347"/>
      <c r="AI90" s="347"/>
      <c r="AJ90" s="347"/>
      <c r="AK90" s="347"/>
      <c r="AL90" s="347"/>
      <c r="AM90" s="347"/>
      <c r="AN90" s="347"/>
      <c r="AO90" s="347"/>
      <c r="AP90" s="27"/>
    </row>
    <row r="91" spans="1:42" ht="16.5" customHeight="1" x14ac:dyDescent="0.15">
      <c r="B91" s="351"/>
      <c r="C91" s="352"/>
      <c r="D91" s="352"/>
      <c r="E91" s="352"/>
      <c r="F91" s="352"/>
      <c r="G91" s="353"/>
      <c r="H91" s="351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  <c r="X91" s="352"/>
      <c r="Y91" s="352"/>
      <c r="Z91" s="353"/>
      <c r="AA91" s="356"/>
      <c r="AB91" s="357"/>
      <c r="AC91" s="357"/>
      <c r="AD91" s="357"/>
      <c r="AE91" s="359"/>
      <c r="AF91" s="347"/>
      <c r="AG91" s="347"/>
      <c r="AH91" s="347"/>
      <c r="AI91" s="347"/>
      <c r="AJ91" s="347"/>
      <c r="AK91" s="347"/>
      <c r="AL91" s="347"/>
      <c r="AM91" s="347"/>
      <c r="AN91" s="347"/>
      <c r="AO91" s="347"/>
      <c r="AP91" s="27"/>
    </row>
    <row r="92" spans="1:42" ht="16.5" customHeight="1" x14ac:dyDescent="0.15">
      <c r="B92" s="348"/>
      <c r="C92" s="349"/>
      <c r="D92" s="349"/>
      <c r="E92" s="349"/>
      <c r="F92" s="349"/>
      <c r="G92" s="350"/>
      <c r="H92" s="348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50"/>
      <c r="AA92" s="354"/>
      <c r="AB92" s="355"/>
      <c r="AC92" s="355"/>
      <c r="AD92" s="355"/>
      <c r="AE92" s="358" t="s">
        <v>51</v>
      </c>
      <c r="AF92" s="360"/>
      <c r="AG92" s="347"/>
      <c r="AH92" s="347"/>
      <c r="AI92" s="347"/>
      <c r="AJ92" s="347"/>
      <c r="AK92" s="347"/>
      <c r="AL92" s="347"/>
      <c r="AM92" s="347"/>
      <c r="AN92" s="347"/>
      <c r="AO92" s="347"/>
      <c r="AP92" s="27"/>
    </row>
    <row r="93" spans="1:42" ht="16.5" customHeight="1" x14ac:dyDescent="0.15">
      <c r="B93" s="351"/>
      <c r="C93" s="352"/>
      <c r="D93" s="352"/>
      <c r="E93" s="352"/>
      <c r="F93" s="352"/>
      <c r="G93" s="353"/>
      <c r="H93" s="351"/>
      <c r="I93" s="352"/>
      <c r="J93" s="352"/>
      <c r="K93" s="352"/>
      <c r="L93" s="352"/>
      <c r="M93" s="352"/>
      <c r="N93" s="352"/>
      <c r="O93" s="352"/>
      <c r="P93" s="352"/>
      <c r="Q93" s="352"/>
      <c r="R93" s="352"/>
      <c r="S93" s="352"/>
      <c r="T93" s="352"/>
      <c r="U93" s="352"/>
      <c r="V93" s="352"/>
      <c r="W93" s="352"/>
      <c r="X93" s="352"/>
      <c r="Y93" s="352"/>
      <c r="Z93" s="353"/>
      <c r="AA93" s="356"/>
      <c r="AB93" s="357"/>
      <c r="AC93" s="357"/>
      <c r="AD93" s="357"/>
      <c r="AE93" s="359"/>
      <c r="AF93" s="347"/>
      <c r="AG93" s="347"/>
      <c r="AH93" s="347"/>
      <c r="AI93" s="347"/>
      <c r="AJ93" s="347"/>
      <c r="AK93" s="347"/>
      <c r="AL93" s="347"/>
      <c r="AM93" s="347"/>
      <c r="AN93" s="347"/>
      <c r="AO93" s="347"/>
      <c r="AP93" s="27"/>
    </row>
    <row r="94" spans="1:42" ht="16.5" customHeight="1" x14ac:dyDescent="0.15">
      <c r="B94" s="348"/>
      <c r="C94" s="349"/>
      <c r="D94" s="349"/>
      <c r="E94" s="349"/>
      <c r="F94" s="349"/>
      <c r="G94" s="350"/>
      <c r="H94" s="348"/>
      <c r="I94" s="349"/>
      <c r="J94" s="349"/>
      <c r="K94" s="349"/>
      <c r="L94" s="349"/>
      <c r="M94" s="349"/>
      <c r="N94" s="349"/>
      <c r="O94" s="349"/>
      <c r="P94" s="349"/>
      <c r="Q94" s="349"/>
      <c r="R94" s="349"/>
      <c r="S94" s="349"/>
      <c r="T94" s="349"/>
      <c r="U94" s="349"/>
      <c r="V94" s="349"/>
      <c r="W94" s="349"/>
      <c r="X94" s="349"/>
      <c r="Y94" s="349"/>
      <c r="Z94" s="350"/>
      <c r="AA94" s="354"/>
      <c r="AB94" s="355"/>
      <c r="AC94" s="355"/>
      <c r="AD94" s="355"/>
      <c r="AE94" s="358" t="s">
        <v>51</v>
      </c>
      <c r="AF94" s="360"/>
      <c r="AG94" s="347"/>
      <c r="AH94" s="347"/>
      <c r="AI94" s="347"/>
      <c r="AJ94" s="347"/>
      <c r="AK94" s="347"/>
      <c r="AL94" s="347"/>
      <c r="AM94" s="347"/>
      <c r="AN94" s="347"/>
      <c r="AO94" s="347"/>
      <c r="AP94" s="27"/>
    </row>
    <row r="95" spans="1:42" ht="16.5" customHeight="1" x14ac:dyDescent="0.15">
      <c r="B95" s="351"/>
      <c r="C95" s="352"/>
      <c r="D95" s="352"/>
      <c r="E95" s="352"/>
      <c r="F95" s="352"/>
      <c r="G95" s="353"/>
      <c r="H95" s="351"/>
      <c r="I95" s="352"/>
      <c r="J95" s="352"/>
      <c r="K95" s="352"/>
      <c r="L95" s="352"/>
      <c r="M95" s="352"/>
      <c r="N95" s="352"/>
      <c r="O95" s="352"/>
      <c r="P95" s="352"/>
      <c r="Q95" s="352"/>
      <c r="R95" s="352"/>
      <c r="S95" s="352"/>
      <c r="T95" s="352"/>
      <c r="U95" s="352"/>
      <c r="V95" s="352"/>
      <c r="W95" s="352"/>
      <c r="X95" s="352"/>
      <c r="Y95" s="352"/>
      <c r="Z95" s="353"/>
      <c r="AA95" s="356"/>
      <c r="AB95" s="357"/>
      <c r="AC95" s="357"/>
      <c r="AD95" s="357"/>
      <c r="AE95" s="359"/>
      <c r="AF95" s="347"/>
      <c r="AG95" s="347"/>
      <c r="AH95" s="347"/>
      <c r="AI95" s="347"/>
      <c r="AJ95" s="347"/>
      <c r="AK95" s="347"/>
      <c r="AL95" s="347"/>
      <c r="AM95" s="347"/>
      <c r="AN95" s="347"/>
      <c r="AO95" s="347"/>
      <c r="AP95" s="27"/>
    </row>
    <row r="96" spans="1:42" ht="13.5" customHeight="1" x14ac:dyDescent="0.15"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389"/>
      <c r="M96" s="389"/>
      <c r="N96" s="389"/>
      <c r="O96" s="389"/>
      <c r="P96" s="389"/>
      <c r="Q96" s="389"/>
      <c r="R96" s="389"/>
      <c r="S96" s="389"/>
      <c r="T96" s="389"/>
      <c r="U96" s="389"/>
      <c r="V96" s="389"/>
      <c r="W96" s="389"/>
      <c r="X96" s="389"/>
      <c r="Y96" s="389"/>
      <c r="Z96" s="389"/>
      <c r="AA96" s="390"/>
      <c r="AB96" s="390"/>
      <c r="AC96" s="390"/>
      <c r="AD96" s="390"/>
      <c r="AE96" s="390"/>
      <c r="AF96" s="391"/>
      <c r="AG96" s="391"/>
      <c r="AH96" s="391"/>
      <c r="AI96" s="391"/>
      <c r="AJ96" s="391"/>
      <c r="AK96" s="391"/>
      <c r="AL96" s="391"/>
      <c r="AM96" s="391"/>
      <c r="AN96" s="391"/>
      <c r="AO96" s="391"/>
    </row>
    <row r="97" spans="1:42" ht="16.5" customHeight="1" x14ac:dyDescent="0.15">
      <c r="A97" s="51"/>
      <c r="B97" s="256" t="s">
        <v>52</v>
      </c>
      <c r="C97" s="257"/>
      <c r="D97" s="257"/>
      <c r="E97" s="257"/>
      <c r="F97" s="257"/>
      <c r="G97" s="258"/>
      <c r="H97" s="364"/>
      <c r="I97" s="355"/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5"/>
      <c r="V97" s="355"/>
      <c r="W97" s="355"/>
      <c r="X97" s="355"/>
      <c r="Y97" s="355"/>
      <c r="Z97" s="358"/>
      <c r="AA97" s="365"/>
      <c r="AB97" s="366"/>
      <c r="AC97" s="366"/>
      <c r="AD97" s="366"/>
      <c r="AE97" s="366"/>
      <c r="AF97" s="347"/>
      <c r="AG97" s="347"/>
      <c r="AH97" s="347"/>
      <c r="AI97" s="347"/>
      <c r="AJ97" s="347"/>
      <c r="AK97" s="347"/>
      <c r="AL97" s="347"/>
      <c r="AM97" s="347"/>
      <c r="AN97" s="347"/>
      <c r="AO97" s="347"/>
      <c r="AP97" s="27"/>
    </row>
    <row r="98" spans="1:42" ht="16.5" customHeight="1" x14ac:dyDescent="0.15">
      <c r="A98" s="51"/>
      <c r="B98" s="259"/>
      <c r="C98" s="260"/>
      <c r="D98" s="260"/>
      <c r="E98" s="260"/>
      <c r="F98" s="260"/>
      <c r="G98" s="261"/>
      <c r="H98" s="356"/>
      <c r="I98" s="357"/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7"/>
      <c r="X98" s="357"/>
      <c r="Y98" s="357"/>
      <c r="Z98" s="359"/>
      <c r="AA98" s="365"/>
      <c r="AB98" s="366"/>
      <c r="AC98" s="366"/>
      <c r="AD98" s="366"/>
      <c r="AE98" s="366"/>
      <c r="AF98" s="347"/>
      <c r="AG98" s="347"/>
      <c r="AH98" s="347"/>
      <c r="AI98" s="347"/>
      <c r="AJ98" s="347"/>
      <c r="AK98" s="347"/>
      <c r="AL98" s="347"/>
      <c r="AM98" s="347"/>
      <c r="AN98" s="347"/>
      <c r="AO98" s="347"/>
    </row>
    <row r="99" spans="1:42" ht="7.5" customHeight="1" x14ac:dyDescent="0.15">
      <c r="A99" s="51"/>
      <c r="B99" s="216"/>
      <c r="C99" s="52"/>
      <c r="D99" s="52"/>
      <c r="E99" s="52"/>
      <c r="F99" s="52"/>
      <c r="G99" s="52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28"/>
      <c r="W99" s="53"/>
      <c r="X99" s="53"/>
      <c r="Y99" s="53"/>
      <c r="Z99" s="53"/>
      <c r="AA99" s="54"/>
      <c r="AB99" s="54"/>
      <c r="AC99" s="54"/>
      <c r="AD99" s="54"/>
      <c r="AE99" s="54"/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</row>
    <row r="100" spans="1:42" ht="16.5" customHeight="1" x14ac:dyDescent="0.15">
      <c r="B100" s="256" t="s">
        <v>53</v>
      </c>
      <c r="C100" s="257"/>
      <c r="D100" s="257"/>
      <c r="E100" s="257"/>
      <c r="F100" s="257"/>
      <c r="G100" s="258"/>
      <c r="H100" s="256" t="s">
        <v>54</v>
      </c>
      <c r="I100" s="257"/>
      <c r="J100" s="257"/>
      <c r="K100" s="257"/>
      <c r="L100" s="257"/>
      <c r="M100" s="257"/>
      <c r="N100" s="257"/>
      <c r="O100" s="257"/>
      <c r="P100" s="258"/>
      <c r="Q100" s="348"/>
      <c r="R100" s="349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49"/>
      <c r="AE100" s="349"/>
      <c r="AF100" s="349"/>
      <c r="AG100" s="349"/>
      <c r="AH100" s="349"/>
      <c r="AI100" s="349"/>
      <c r="AJ100" s="349"/>
      <c r="AK100" s="349"/>
      <c r="AL100" s="349"/>
      <c r="AM100" s="349"/>
      <c r="AN100" s="349"/>
      <c r="AO100" s="350"/>
      <c r="AP100" s="27"/>
    </row>
    <row r="101" spans="1:42" ht="16.5" customHeight="1" x14ac:dyDescent="0.15">
      <c r="B101" s="270"/>
      <c r="C101" s="265"/>
      <c r="D101" s="265"/>
      <c r="E101" s="265"/>
      <c r="F101" s="265"/>
      <c r="G101" s="266"/>
      <c r="H101" s="259"/>
      <c r="I101" s="260"/>
      <c r="J101" s="260"/>
      <c r="K101" s="260"/>
      <c r="L101" s="260"/>
      <c r="M101" s="260"/>
      <c r="N101" s="260"/>
      <c r="O101" s="260"/>
      <c r="P101" s="261"/>
      <c r="Q101" s="351"/>
      <c r="R101" s="352"/>
      <c r="S101" s="352"/>
      <c r="T101" s="352"/>
      <c r="U101" s="352"/>
      <c r="V101" s="352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352"/>
      <c r="AG101" s="352"/>
      <c r="AH101" s="352"/>
      <c r="AI101" s="352"/>
      <c r="AJ101" s="352"/>
      <c r="AK101" s="352"/>
      <c r="AL101" s="352"/>
      <c r="AM101" s="352"/>
      <c r="AN101" s="352"/>
      <c r="AO101" s="353"/>
      <c r="AP101" s="27"/>
    </row>
    <row r="102" spans="1:42" ht="16.5" customHeight="1" x14ac:dyDescent="0.15">
      <c r="B102" s="270"/>
      <c r="C102" s="265"/>
      <c r="D102" s="265"/>
      <c r="E102" s="265"/>
      <c r="F102" s="265"/>
      <c r="G102" s="266"/>
      <c r="H102" s="256" t="s">
        <v>55</v>
      </c>
      <c r="I102" s="257"/>
      <c r="J102" s="257"/>
      <c r="K102" s="257"/>
      <c r="L102" s="257"/>
      <c r="M102" s="257"/>
      <c r="N102" s="257"/>
      <c r="O102" s="257"/>
      <c r="P102" s="258"/>
      <c r="Q102" s="348"/>
      <c r="R102" s="349"/>
      <c r="S102" s="349"/>
      <c r="T102" s="349"/>
      <c r="U102" s="349"/>
      <c r="V102" s="349"/>
      <c r="W102" s="349"/>
      <c r="X102" s="349"/>
      <c r="Y102" s="350"/>
      <c r="Z102" s="256" t="s">
        <v>56</v>
      </c>
      <c r="AA102" s="257"/>
      <c r="AB102" s="257"/>
      <c r="AC102" s="258"/>
      <c r="AD102" s="363"/>
      <c r="AE102" s="355"/>
      <c r="AF102" s="355"/>
      <c r="AG102" s="355"/>
      <c r="AH102" s="358"/>
      <c r="AI102" s="256" t="s">
        <v>57</v>
      </c>
      <c r="AJ102" s="257"/>
      <c r="AK102" s="257"/>
      <c r="AL102" s="258"/>
      <c r="AM102" s="354"/>
      <c r="AN102" s="355"/>
      <c r="AO102" s="358" t="s">
        <v>58</v>
      </c>
      <c r="AP102" s="27"/>
    </row>
    <row r="103" spans="1:42" ht="16.5" customHeight="1" x14ac:dyDescent="0.15">
      <c r="B103" s="270"/>
      <c r="C103" s="265"/>
      <c r="D103" s="265"/>
      <c r="E103" s="265"/>
      <c r="F103" s="265"/>
      <c r="G103" s="266"/>
      <c r="H103" s="259"/>
      <c r="I103" s="260"/>
      <c r="J103" s="260"/>
      <c r="K103" s="260"/>
      <c r="L103" s="260"/>
      <c r="M103" s="260"/>
      <c r="N103" s="260"/>
      <c r="O103" s="260"/>
      <c r="P103" s="261"/>
      <c r="Q103" s="351"/>
      <c r="R103" s="352"/>
      <c r="S103" s="352"/>
      <c r="T103" s="352"/>
      <c r="U103" s="352"/>
      <c r="V103" s="352"/>
      <c r="W103" s="352"/>
      <c r="X103" s="352"/>
      <c r="Y103" s="353"/>
      <c r="Z103" s="259"/>
      <c r="AA103" s="260"/>
      <c r="AB103" s="260"/>
      <c r="AC103" s="261"/>
      <c r="AD103" s="356"/>
      <c r="AE103" s="357"/>
      <c r="AF103" s="357"/>
      <c r="AG103" s="357"/>
      <c r="AH103" s="359"/>
      <c r="AI103" s="259"/>
      <c r="AJ103" s="260"/>
      <c r="AK103" s="260"/>
      <c r="AL103" s="261"/>
      <c r="AM103" s="356"/>
      <c r="AN103" s="357"/>
      <c r="AO103" s="359"/>
      <c r="AP103" s="27"/>
    </row>
    <row r="104" spans="1:42" ht="16.5" customHeight="1" x14ac:dyDescent="0.15">
      <c r="B104" s="270"/>
      <c r="C104" s="265"/>
      <c r="D104" s="265"/>
      <c r="E104" s="265"/>
      <c r="F104" s="265"/>
      <c r="G104" s="266"/>
      <c r="H104" s="256" t="s">
        <v>59</v>
      </c>
      <c r="I104" s="257"/>
      <c r="J104" s="257"/>
      <c r="K104" s="257"/>
      <c r="L104" s="257"/>
      <c r="M104" s="257"/>
      <c r="N104" s="257"/>
      <c r="O104" s="257"/>
      <c r="P104" s="258"/>
      <c r="Q104" s="55" t="s">
        <v>60</v>
      </c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6"/>
      <c r="AP104" s="27"/>
    </row>
    <row r="105" spans="1:42" ht="16.5" customHeight="1" x14ac:dyDescent="0.15">
      <c r="B105" s="270"/>
      <c r="C105" s="265"/>
      <c r="D105" s="265"/>
      <c r="E105" s="265"/>
      <c r="F105" s="265"/>
      <c r="G105" s="266"/>
      <c r="H105" s="270" t="s">
        <v>61</v>
      </c>
      <c r="I105" s="265"/>
      <c r="J105" s="265"/>
      <c r="K105" s="265"/>
      <c r="L105" s="265"/>
      <c r="M105" s="265"/>
      <c r="N105" s="265"/>
      <c r="O105" s="265"/>
      <c r="P105" s="266"/>
      <c r="Q105" s="382"/>
      <c r="R105" s="383"/>
      <c r="S105" s="383"/>
      <c r="T105" s="383"/>
      <c r="U105" s="383"/>
      <c r="V105" s="383"/>
      <c r="W105" s="383"/>
      <c r="X105" s="383"/>
      <c r="Y105" s="383"/>
      <c r="Z105" s="383"/>
      <c r="AA105" s="383"/>
      <c r="AB105" s="383"/>
      <c r="AC105" s="383"/>
      <c r="AD105" s="383"/>
      <c r="AE105" s="383"/>
      <c r="AF105" s="383"/>
      <c r="AG105" s="383"/>
      <c r="AH105" s="383"/>
      <c r="AI105" s="383"/>
      <c r="AJ105" s="383"/>
      <c r="AK105" s="383"/>
      <c r="AL105" s="383"/>
      <c r="AM105" s="383"/>
      <c r="AN105" s="383"/>
      <c r="AO105" s="384"/>
      <c r="AP105" s="27"/>
    </row>
    <row r="106" spans="1:42" ht="16.5" customHeight="1" x14ac:dyDescent="0.15">
      <c r="B106" s="259"/>
      <c r="C106" s="260"/>
      <c r="D106" s="260"/>
      <c r="E106" s="260"/>
      <c r="F106" s="260"/>
      <c r="G106" s="261"/>
      <c r="H106" s="259"/>
      <c r="I106" s="260"/>
      <c r="J106" s="260"/>
      <c r="K106" s="260"/>
      <c r="L106" s="260"/>
      <c r="M106" s="260"/>
      <c r="N106" s="260"/>
      <c r="O106" s="260"/>
      <c r="P106" s="261"/>
      <c r="Q106" s="385"/>
      <c r="R106" s="386"/>
      <c r="S106" s="386"/>
      <c r="T106" s="386"/>
      <c r="U106" s="386"/>
      <c r="V106" s="386"/>
      <c r="W106" s="386"/>
      <c r="X106" s="386"/>
      <c r="Y106" s="386"/>
      <c r="Z106" s="386"/>
      <c r="AA106" s="386"/>
      <c r="AB106" s="386"/>
      <c r="AC106" s="386"/>
      <c r="AD106" s="386"/>
      <c r="AE106" s="386"/>
      <c r="AF106" s="386"/>
      <c r="AG106" s="386"/>
      <c r="AH106" s="386"/>
      <c r="AI106" s="386"/>
      <c r="AJ106" s="386"/>
      <c r="AK106" s="386"/>
      <c r="AL106" s="386"/>
      <c r="AM106" s="386"/>
      <c r="AN106" s="386"/>
      <c r="AO106" s="387"/>
      <c r="AP106" s="27"/>
    </row>
    <row r="107" spans="1:42" ht="16.5" customHeight="1" x14ac:dyDescent="0.15">
      <c r="B107" s="388" t="s">
        <v>62</v>
      </c>
      <c r="C107" s="388"/>
      <c r="D107" s="388"/>
      <c r="E107" s="388"/>
      <c r="F107" s="38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8"/>
      <c r="X107" s="388"/>
      <c r="Y107" s="388"/>
      <c r="Z107" s="388"/>
      <c r="AA107" s="388"/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8"/>
      <c r="AL107" s="388"/>
      <c r="AM107" s="388"/>
      <c r="AN107" s="388"/>
      <c r="AO107" s="388"/>
    </row>
    <row r="108" spans="1:42" ht="25.5" customHeight="1" x14ac:dyDescent="0.15">
      <c r="B108" s="249" t="s">
        <v>63</v>
      </c>
      <c r="C108" s="250"/>
      <c r="D108" s="250"/>
      <c r="E108" s="250"/>
      <c r="F108" s="250"/>
      <c r="G108" s="251"/>
      <c r="H108" s="378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80"/>
      <c r="Z108" s="48"/>
    </row>
    <row r="109" spans="1:42" ht="3.75" customHeight="1" x14ac:dyDescent="0.15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</row>
    <row r="110" spans="1:42" ht="3.75" customHeight="1" x14ac:dyDescent="0.15"/>
    <row r="111" spans="1:42" ht="3.75" customHeight="1" x14ac:dyDescent="0.15"/>
    <row r="112" spans="1:42" ht="3.75" customHeight="1" x14ac:dyDescent="0.15"/>
    <row r="114" spans="2:44" ht="16.5" customHeight="1" x14ac:dyDescent="0.15">
      <c r="B114" s="188"/>
      <c r="C114" s="188"/>
      <c r="D114" s="188"/>
      <c r="E114" s="188"/>
      <c r="F114" s="188"/>
      <c r="G114" s="188"/>
      <c r="H114" s="188"/>
      <c r="I114" s="188"/>
      <c r="J114" s="18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2:44" ht="21.6" customHeight="1" x14ac:dyDescent="0.15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</row>
    <row r="116" spans="2:44" ht="21.6" customHeight="1" x14ac:dyDescent="0.15">
      <c r="B116" s="190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</row>
    <row r="117" spans="2:44" ht="21.6" customHeight="1" x14ac:dyDescent="0.15">
      <c r="B117" s="188"/>
      <c r="C117" s="188"/>
      <c r="D117" s="188"/>
      <c r="E117" s="188"/>
      <c r="F117" s="188"/>
      <c r="G117" s="188"/>
      <c r="H117" s="189"/>
      <c r="I117" s="189"/>
      <c r="J117" s="18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2:44" ht="21.6" customHeight="1" x14ac:dyDescent="0.15">
      <c r="B118" s="188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28"/>
    </row>
    <row r="119" spans="2:44" ht="21.6" customHeight="1" x14ac:dyDescent="0.15">
      <c r="B119" s="190"/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28"/>
    </row>
    <row r="120" spans="2:44" ht="21.6" customHeight="1" x14ac:dyDescent="0.15">
      <c r="B120" s="188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28"/>
      <c r="AR120" s="150"/>
    </row>
    <row r="121" spans="2:44" ht="21.6" customHeight="1" x14ac:dyDescent="0.15">
      <c r="B121" s="188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94"/>
      <c r="AJ121" s="194"/>
      <c r="AK121" s="194"/>
      <c r="AL121" s="194"/>
      <c r="AM121" s="194"/>
      <c r="AN121" s="194"/>
      <c r="AO121" s="194"/>
      <c r="AP121" s="28"/>
    </row>
    <row r="122" spans="2:44" ht="21.6" customHeight="1" x14ac:dyDescent="0.15">
      <c r="B122" s="188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94"/>
      <c r="AJ122" s="194"/>
      <c r="AK122" s="194"/>
      <c r="AL122" s="194"/>
      <c r="AM122" s="194"/>
      <c r="AN122" s="194"/>
      <c r="AO122" s="194"/>
      <c r="AP122" s="28"/>
    </row>
    <row r="123" spans="2:44" ht="21.6" customHeight="1" x14ac:dyDescent="0.15">
      <c r="B123" s="188"/>
      <c r="C123" s="189"/>
      <c r="D123" s="189"/>
      <c r="E123" s="189"/>
      <c r="F123" s="189"/>
      <c r="G123" s="189"/>
      <c r="H123" s="189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  <c r="AL123" s="194"/>
      <c r="AM123" s="194"/>
      <c r="AN123" s="194"/>
      <c r="AO123" s="194"/>
      <c r="AP123" s="28"/>
    </row>
    <row r="124" spans="2:44" ht="21.6" customHeight="1" x14ac:dyDescent="0.15">
      <c r="B124" s="188"/>
      <c r="C124" s="188"/>
      <c r="D124" s="188"/>
      <c r="E124" s="188"/>
      <c r="F124" s="188"/>
      <c r="G124" s="188"/>
      <c r="H124" s="188"/>
      <c r="I124" s="188"/>
      <c r="J124" s="18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2:44" ht="21.6" customHeight="1" x14ac:dyDescent="0.15">
      <c r="B125" s="188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28"/>
    </row>
    <row r="126" spans="2:44" ht="21.6" customHeight="1" x14ac:dyDescent="0.15">
      <c r="B126" s="188"/>
      <c r="C126" s="189"/>
      <c r="D126" s="189"/>
      <c r="E126" s="189"/>
      <c r="F126" s="189"/>
      <c r="G126" s="189"/>
      <c r="H126" s="189"/>
      <c r="I126" s="196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194"/>
      <c r="AM126" s="194"/>
      <c r="AN126" s="194"/>
      <c r="AO126" s="194"/>
      <c r="AP126" s="28"/>
    </row>
    <row r="127" spans="2:44" ht="96" customHeight="1" x14ac:dyDescent="0.15">
      <c r="B127" s="188"/>
      <c r="C127" s="197"/>
      <c r="D127" s="197"/>
      <c r="E127" s="197"/>
      <c r="F127" s="197"/>
      <c r="G127" s="197"/>
      <c r="H127" s="197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194"/>
      <c r="AL127" s="194"/>
      <c r="AM127" s="194"/>
      <c r="AN127" s="194"/>
      <c r="AO127" s="194"/>
      <c r="AP127" s="28"/>
    </row>
    <row r="128" spans="2:44" ht="13.5" customHeight="1" x14ac:dyDescent="0.15">
      <c r="B128" s="188"/>
      <c r="C128" s="189"/>
      <c r="D128" s="28"/>
      <c r="E128" s="28"/>
      <c r="F128" s="28"/>
      <c r="G128" s="28"/>
      <c r="H128" s="28"/>
      <c r="I128" s="189"/>
      <c r="J128" s="189"/>
      <c r="K128" s="189"/>
      <c r="L128" s="189"/>
      <c r="M128" s="188"/>
      <c r="N128" s="18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</row>
    <row r="129" spans="2:42" ht="21.6" customHeight="1" x14ac:dyDescent="0.15">
      <c r="B129" s="188"/>
      <c r="C129" s="189"/>
      <c r="D129" s="189"/>
      <c r="E129" s="189"/>
      <c r="F129" s="189"/>
      <c r="G129" s="189"/>
      <c r="H129" s="189"/>
      <c r="I129" s="196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  <c r="AL129" s="194"/>
      <c r="AM129" s="194"/>
      <c r="AN129" s="194"/>
      <c r="AO129" s="194"/>
      <c r="AP129" s="28"/>
    </row>
    <row r="130" spans="2:42" ht="215.1" customHeight="1" x14ac:dyDescent="0.15">
      <c r="B130" s="188"/>
      <c r="C130" s="197"/>
      <c r="D130" s="197"/>
      <c r="E130" s="197"/>
      <c r="F130" s="197"/>
      <c r="G130" s="197"/>
      <c r="H130" s="197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94"/>
      <c r="AP130" s="28"/>
    </row>
    <row r="131" spans="2:42" ht="13.5" customHeight="1" x14ac:dyDescent="0.15">
      <c r="B131" s="188"/>
      <c r="C131" s="188"/>
      <c r="D131" s="28"/>
      <c r="E131" s="28"/>
      <c r="F131" s="28"/>
      <c r="G131" s="28"/>
      <c r="H131" s="28"/>
      <c r="I131" s="188"/>
      <c r="J131" s="188"/>
      <c r="K131" s="188"/>
      <c r="L131" s="188"/>
      <c r="M131" s="188"/>
      <c r="N131" s="18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2:42" ht="21.6" customHeight="1" x14ac:dyDescent="0.15">
      <c r="B132" s="188"/>
      <c r="C132" s="189"/>
      <c r="D132" s="189"/>
      <c r="E132" s="189"/>
      <c r="F132" s="189"/>
      <c r="G132" s="189"/>
      <c r="H132" s="189"/>
      <c r="I132" s="196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28"/>
    </row>
    <row r="133" spans="2:42" ht="150" customHeight="1" x14ac:dyDescent="0.15">
      <c r="B133" s="188"/>
      <c r="C133" s="197"/>
      <c r="D133" s="197"/>
      <c r="E133" s="197"/>
      <c r="F133" s="197"/>
      <c r="G133" s="197"/>
      <c r="H133" s="197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28"/>
    </row>
    <row r="134" spans="2:42" ht="21.6" customHeight="1" x14ac:dyDescent="0.15">
      <c r="B134" s="188"/>
      <c r="C134" s="188"/>
      <c r="D134" s="188"/>
      <c r="E134" s="188"/>
      <c r="F134" s="188"/>
      <c r="G134" s="188"/>
      <c r="H134" s="188"/>
      <c r="I134" s="188"/>
      <c r="J134" s="18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2:42" ht="21.6" customHeight="1" x14ac:dyDescent="0.15">
      <c r="B135" s="189"/>
      <c r="C135" s="189"/>
      <c r="D135" s="189"/>
      <c r="E135" s="189"/>
      <c r="F135" s="189"/>
      <c r="G135" s="189"/>
      <c r="H135" s="28"/>
      <c r="I135" s="28"/>
      <c r="J135" s="28"/>
      <c r="K135" s="193"/>
      <c r="L135" s="188"/>
      <c r="M135" s="188"/>
      <c r="N135" s="188"/>
      <c r="O135" s="188"/>
      <c r="P135" s="188"/>
      <c r="Q135" s="18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2:42" ht="21.6" customHeight="1" x14ac:dyDescent="0.15">
      <c r="B136" s="188"/>
      <c r="C136" s="188"/>
      <c r="D136" s="28"/>
      <c r="E136" s="28"/>
      <c r="F136" s="28"/>
      <c r="G136" s="28"/>
      <c r="H136" s="28"/>
      <c r="I136" s="28"/>
      <c r="J136" s="28"/>
      <c r="K136" s="193"/>
      <c r="L136" s="188"/>
      <c r="M136" s="188"/>
      <c r="N136" s="188"/>
      <c r="O136" s="188"/>
      <c r="P136" s="188"/>
      <c r="Q136" s="18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2:42" ht="16.5" customHeight="1" x14ac:dyDescent="0.15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2:42" s="60" customFormat="1" ht="13.5" x14ac:dyDescent="0.15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188"/>
      <c r="AD138" s="188"/>
      <c r="AE138" s="188"/>
      <c r="AF138" s="188"/>
      <c r="AG138" s="188"/>
      <c r="AH138" s="188"/>
      <c r="AI138" s="188"/>
      <c r="AJ138" s="188"/>
      <c r="AK138" s="188"/>
      <c r="AL138" s="188"/>
      <c r="AM138" s="188"/>
      <c r="AN138" s="188"/>
      <c r="AO138" s="188"/>
      <c r="AP138" s="188"/>
    </row>
    <row r="139" spans="2:42" s="60" customFormat="1" ht="13.5" x14ac:dyDescent="0.15"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</row>
    <row r="140" spans="2:42" s="60" customFormat="1" ht="13.5" x14ac:dyDescent="0.15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</row>
    <row r="141" spans="2:42" s="60" customFormat="1" ht="14.25" x14ac:dyDescent="0.15">
      <c r="B141" s="190"/>
      <c r="C141" s="190"/>
      <c r="D141" s="190"/>
      <c r="E141" s="190"/>
      <c r="F141" s="190"/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88"/>
    </row>
    <row r="142" spans="2:42" s="60" customFormat="1" ht="13.5" x14ac:dyDescent="0.15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F142" s="188"/>
      <c r="AG142" s="188"/>
      <c r="AH142" s="189"/>
      <c r="AI142" s="189"/>
      <c r="AJ142" s="189"/>
      <c r="AK142" s="189"/>
      <c r="AL142" s="189"/>
      <c r="AM142" s="189"/>
      <c r="AN142" s="189"/>
      <c r="AO142" s="189"/>
      <c r="AP142" s="188"/>
    </row>
    <row r="143" spans="2:42" s="60" customFormat="1" ht="21.75" customHeight="1" x14ac:dyDescent="0.15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9"/>
      <c r="AI143" s="189"/>
      <c r="AJ143" s="189"/>
      <c r="AK143" s="189"/>
      <c r="AL143" s="189"/>
      <c r="AM143" s="189"/>
      <c r="AN143" s="189"/>
      <c r="AO143" s="189"/>
      <c r="AP143" s="188"/>
    </row>
    <row r="144" spans="2:42" s="60" customFormat="1" ht="14.25" x14ac:dyDescent="0.15">
      <c r="B144" s="190"/>
      <c r="C144" s="190"/>
      <c r="D144" s="190"/>
      <c r="E144" s="190"/>
      <c r="F144" s="190"/>
      <c r="G144" s="190"/>
      <c r="H144" s="190"/>
      <c r="I144" s="190"/>
      <c r="J144" s="190"/>
      <c r="K144" s="190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88"/>
      <c r="AJ144" s="188"/>
      <c r="AK144" s="188"/>
      <c r="AL144" s="188"/>
      <c r="AM144" s="188"/>
      <c r="AN144" s="188"/>
      <c r="AO144" s="188"/>
      <c r="AP144" s="188"/>
    </row>
    <row r="145" spans="2:55" s="60" customFormat="1" ht="13.5" x14ac:dyDescent="0.15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88"/>
      <c r="AJ145" s="188"/>
      <c r="AK145" s="188"/>
      <c r="AL145" s="188"/>
      <c r="AM145" s="188"/>
      <c r="AN145" s="188"/>
      <c r="AO145" s="188"/>
      <c r="AP145" s="188"/>
    </row>
    <row r="146" spans="2:55" s="60" customFormat="1" ht="42" customHeight="1" x14ac:dyDescent="0.15">
      <c r="B146" s="188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8"/>
      <c r="AA146" s="188"/>
      <c r="AB146" s="188"/>
      <c r="AC146" s="188"/>
      <c r="AD146" s="195"/>
      <c r="AE146" s="195"/>
      <c r="AF146" s="195"/>
      <c r="AG146" s="195"/>
      <c r="AH146" s="189"/>
      <c r="AI146" s="189"/>
      <c r="AJ146" s="189"/>
      <c r="AK146" s="189"/>
      <c r="AL146" s="189"/>
      <c r="AM146" s="189"/>
      <c r="AN146" s="189"/>
      <c r="AO146" s="189"/>
      <c r="AP146" s="188"/>
    </row>
    <row r="147" spans="2:55" s="60" customFormat="1" ht="24" customHeight="1" x14ac:dyDescent="0.15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8"/>
      <c r="AA147" s="188"/>
      <c r="AB147" s="188"/>
      <c r="AC147" s="188"/>
      <c r="AD147" s="188"/>
      <c r="AE147" s="188"/>
      <c r="AF147" s="188"/>
      <c r="AG147" s="188"/>
      <c r="AH147" s="188"/>
      <c r="AI147" s="188"/>
      <c r="AJ147" s="188"/>
      <c r="AK147" s="188"/>
      <c r="AL147" s="188"/>
      <c r="AM147" s="188"/>
      <c r="AN147" s="188"/>
      <c r="AO147" s="188"/>
      <c r="AP147" s="188"/>
    </row>
    <row r="148" spans="2:55" s="60" customFormat="1" ht="34.5" customHeight="1" x14ac:dyDescent="0.15">
      <c r="B148" s="188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189"/>
      <c r="AP148" s="188"/>
    </row>
    <row r="149" spans="2:55" s="60" customFormat="1" ht="24" customHeight="1" x14ac:dyDescent="0.15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88"/>
      <c r="AJ149" s="188"/>
      <c r="AK149" s="188"/>
      <c r="AL149" s="188"/>
      <c r="AM149" s="188"/>
      <c r="AN149" s="188"/>
      <c r="AO149" s="188"/>
      <c r="AP149" s="188"/>
    </row>
    <row r="150" spans="2:55" s="60" customFormat="1" ht="35.25" customHeight="1" x14ac:dyDescent="0.15">
      <c r="B150" s="188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8"/>
      <c r="AA150" s="188"/>
      <c r="AB150" s="188"/>
      <c r="AC150" s="188"/>
      <c r="AD150" s="188"/>
      <c r="AE150" s="188"/>
      <c r="AF150" s="188"/>
      <c r="AG150" s="188"/>
      <c r="AH150" s="188"/>
      <c r="AI150" s="188"/>
      <c r="AJ150" s="188"/>
      <c r="AK150" s="188"/>
      <c r="AL150" s="188"/>
      <c r="AM150" s="188"/>
      <c r="AN150" s="188"/>
      <c r="AO150" s="188"/>
      <c r="AP150" s="188"/>
    </row>
    <row r="151" spans="2:55" s="60" customFormat="1" ht="24" customHeight="1" x14ac:dyDescent="0.15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F151" s="188"/>
      <c r="AG151" s="188"/>
      <c r="AH151" s="188"/>
      <c r="AI151" s="188"/>
      <c r="AJ151" s="188"/>
      <c r="AK151" s="188"/>
      <c r="AL151" s="188"/>
      <c r="AM151" s="188"/>
      <c r="AN151" s="188"/>
      <c r="AO151" s="188"/>
      <c r="AP151" s="188"/>
    </row>
    <row r="152" spans="2:55" s="60" customFormat="1" ht="21.75" customHeight="1" x14ac:dyDescent="0.15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91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8"/>
      <c r="AC152" s="188"/>
      <c r="AD152" s="188"/>
      <c r="AE152" s="188"/>
      <c r="AF152" s="188"/>
      <c r="AG152" s="188"/>
      <c r="AH152" s="188"/>
      <c r="AI152" s="188"/>
      <c r="AJ152" s="188"/>
      <c r="AK152" s="188"/>
      <c r="AL152" s="188"/>
      <c r="AM152" s="188"/>
      <c r="AN152" s="188"/>
      <c r="AO152" s="188"/>
      <c r="AP152" s="188"/>
    </row>
    <row r="153" spans="2:55" s="60" customFormat="1" ht="43.5" customHeight="1" x14ac:dyDescent="0.15">
      <c r="B153" s="188"/>
      <c r="C153" s="198"/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  <c r="AL153" s="198"/>
      <c r="AM153" s="198"/>
      <c r="AN153" s="198"/>
      <c r="AO153" s="198"/>
      <c r="AP153" s="188"/>
    </row>
    <row r="154" spans="2:55" s="60" customFormat="1" ht="13.5" x14ac:dyDescent="0.15">
      <c r="B154" s="188"/>
      <c r="C154" s="188"/>
      <c r="D154" s="192"/>
      <c r="E154" s="192"/>
      <c r="F154" s="192"/>
      <c r="G154" s="192"/>
      <c r="H154" s="192"/>
      <c r="I154" s="192"/>
      <c r="J154" s="192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8"/>
      <c r="AB154" s="188"/>
      <c r="AC154" s="188"/>
      <c r="AD154" s="188"/>
      <c r="AE154" s="188"/>
      <c r="AF154" s="188"/>
      <c r="AG154" s="188"/>
      <c r="AH154" s="188"/>
      <c r="AI154" s="188"/>
      <c r="AJ154" s="188"/>
      <c r="AK154" s="188"/>
      <c r="AL154" s="188"/>
      <c r="AM154" s="188"/>
      <c r="AN154" s="188"/>
      <c r="AO154" s="188"/>
      <c r="AP154" s="188"/>
    </row>
    <row r="155" spans="2:55" s="60" customFormat="1" ht="13.5" x14ac:dyDescent="0.15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88"/>
      <c r="AJ155" s="188"/>
      <c r="AK155" s="188"/>
      <c r="AL155" s="188"/>
      <c r="AM155" s="188"/>
      <c r="AN155" s="188"/>
      <c r="AO155" s="188"/>
      <c r="AP155" s="188"/>
    </row>
    <row r="156" spans="2:55" s="60" customFormat="1" ht="13.5" x14ac:dyDescent="0.15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F156" s="188"/>
      <c r="AG156" s="188"/>
      <c r="AH156" s="188"/>
      <c r="AI156" s="188"/>
      <c r="AJ156" s="188"/>
      <c r="AK156" s="188"/>
      <c r="AL156" s="188"/>
      <c r="AM156" s="188"/>
      <c r="AN156" s="188"/>
      <c r="AO156" s="188"/>
      <c r="AP156" s="188"/>
    </row>
    <row r="157" spans="2:55" s="60" customFormat="1" ht="29.45" customHeight="1" x14ac:dyDescent="0.15">
      <c r="B157" s="188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8"/>
    </row>
    <row r="158" spans="2:55" s="60" customFormat="1" ht="29.45" customHeight="1" x14ac:dyDescent="0.15">
      <c r="B158" s="188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189"/>
      <c r="AP158" s="188"/>
      <c r="AU158" s="62"/>
      <c r="AV158" s="62"/>
      <c r="AW158" s="62"/>
      <c r="AX158" s="62"/>
      <c r="AY158" s="62"/>
      <c r="AZ158" s="62"/>
      <c r="BA158" s="62"/>
      <c r="BB158" s="62"/>
      <c r="BC158" s="62"/>
    </row>
    <row r="159" spans="2:55" s="60" customFormat="1" ht="29.45" customHeight="1" x14ac:dyDescent="0.15">
      <c r="B159" s="188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8"/>
      <c r="AU159" s="199"/>
      <c r="AV159" s="199"/>
      <c r="AW159" s="199"/>
      <c r="AX159" s="199"/>
      <c r="AY159" s="199"/>
      <c r="AZ159" s="61"/>
      <c r="BA159" s="61"/>
      <c r="BB159" s="61"/>
      <c r="BC159" s="61"/>
    </row>
    <row r="160" spans="2:55" s="60" customFormat="1" ht="29.45" customHeight="1" x14ac:dyDescent="0.15">
      <c r="B160" s="188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8"/>
      <c r="AU160" s="199"/>
      <c r="AV160" s="199"/>
      <c r="AW160" s="199"/>
      <c r="AX160" s="199"/>
      <c r="AY160" s="199"/>
      <c r="AZ160" s="61"/>
      <c r="BA160" s="61"/>
      <c r="BB160" s="61"/>
      <c r="BC160" s="61"/>
    </row>
    <row r="161" spans="2:55" s="60" customFormat="1" ht="29.45" customHeight="1" x14ac:dyDescent="0.15">
      <c r="B161" s="188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8"/>
      <c r="AU161" s="62"/>
      <c r="AV161" s="62"/>
      <c r="AW161" s="62"/>
      <c r="AX161" s="62"/>
      <c r="AY161" s="62"/>
      <c r="AZ161" s="61"/>
      <c r="BA161" s="61"/>
      <c r="BB161" s="61"/>
      <c r="BC161" s="61"/>
    </row>
    <row r="162" spans="2:55" s="60" customFormat="1" ht="29.45" customHeight="1" x14ac:dyDescent="0.15">
      <c r="B162" s="188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  <c r="AN162" s="189"/>
      <c r="AO162" s="189"/>
      <c r="AP162" s="188"/>
      <c r="AU162" s="62"/>
      <c r="AV162" s="62"/>
      <c r="AW162" s="62"/>
      <c r="AX162" s="62"/>
      <c r="AY162" s="62"/>
      <c r="AZ162" s="61"/>
      <c r="BA162" s="61"/>
      <c r="BB162" s="61"/>
      <c r="BC162" s="61"/>
    </row>
    <row r="163" spans="2:55" s="60" customFormat="1" ht="29.45" customHeight="1" x14ac:dyDescent="0.15">
      <c r="B163" s="188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  <c r="AN163" s="189"/>
      <c r="AO163" s="189"/>
      <c r="AP163" s="188"/>
      <c r="AU163" s="62"/>
      <c r="AV163" s="62"/>
      <c r="AW163" s="62"/>
      <c r="AX163" s="62"/>
      <c r="AY163" s="62"/>
      <c r="AZ163" s="61"/>
      <c r="BA163" s="61"/>
      <c r="BB163" s="61"/>
      <c r="BC163" s="61"/>
    </row>
    <row r="164" spans="2:55" s="60" customFormat="1" ht="29.45" customHeight="1" x14ac:dyDescent="0.15">
      <c r="B164" s="188"/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8"/>
      <c r="AU164" s="62"/>
      <c r="AV164" s="62"/>
      <c r="AW164" s="62"/>
      <c r="AX164" s="62"/>
      <c r="AY164" s="62"/>
      <c r="AZ164" s="61"/>
      <c r="BA164" s="61"/>
      <c r="BB164" s="61"/>
      <c r="BC164" s="61"/>
    </row>
    <row r="165" spans="2:55" s="60" customFormat="1" ht="29.45" customHeight="1" x14ac:dyDescent="0.15">
      <c r="B165" s="188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8"/>
      <c r="AU165" s="62"/>
      <c r="AV165" s="62"/>
      <c r="AW165" s="62"/>
      <c r="AX165" s="62"/>
      <c r="AY165" s="62"/>
      <c r="AZ165" s="61"/>
      <c r="BA165" s="61"/>
      <c r="BB165" s="61"/>
      <c r="BC165" s="61"/>
    </row>
    <row r="166" spans="2:55" s="60" customFormat="1" ht="29.45" customHeight="1" x14ac:dyDescent="0.15">
      <c r="B166" s="188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  <c r="AN166" s="189"/>
      <c r="AO166" s="189"/>
      <c r="AP166" s="188"/>
      <c r="AU166" s="62"/>
      <c r="AV166" s="62"/>
      <c r="AW166" s="62"/>
      <c r="AX166" s="62"/>
      <c r="AY166" s="62"/>
      <c r="AZ166" s="61"/>
      <c r="BA166" s="61"/>
      <c r="BB166" s="61"/>
      <c r="BC166" s="61"/>
    </row>
    <row r="167" spans="2:55" s="60" customFormat="1" ht="29.45" customHeight="1" x14ac:dyDescent="0.15">
      <c r="B167" s="188"/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189"/>
      <c r="AP167" s="188"/>
      <c r="AU167" s="62"/>
      <c r="AV167" s="62"/>
      <c r="AW167" s="62"/>
      <c r="AX167" s="62"/>
      <c r="AY167" s="62"/>
      <c r="AZ167" s="61"/>
      <c r="BA167" s="61"/>
      <c r="BB167" s="61"/>
      <c r="BC167" s="61"/>
    </row>
    <row r="168" spans="2:55" s="60" customFormat="1" ht="13.5" x14ac:dyDescent="0.15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  <c r="R168" s="188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8"/>
      <c r="AD168" s="188"/>
      <c r="AE168" s="188"/>
      <c r="AF168" s="188"/>
      <c r="AG168" s="188"/>
      <c r="AH168" s="188"/>
      <c r="AI168" s="188"/>
      <c r="AJ168" s="188"/>
      <c r="AK168" s="188"/>
      <c r="AL168" s="188"/>
      <c r="AM168" s="188"/>
      <c r="AN168" s="188"/>
      <c r="AO168" s="188"/>
      <c r="AP168" s="188"/>
    </row>
    <row r="169" spans="2:55" s="60" customFormat="1" ht="13.5" x14ac:dyDescent="0.15">
      <c r="B169" s="189"/>
      <c r="C169" s="189"/>
      <c r="D169" s="189"/>
      <c r="E169" s="188"/>
      <c r="F169" s="188"/>
      <c r="G169" s="188"/>
      <c r="H169" s="188"/>
      <c r="I169" s="188"/>
      <c r="J169" s="193"/>
      <c r="K169" s="188"/>
      <c r="L169" s="188"/>
      <c r="M169" s="188"/>
      <c r="N169" s="188"/>
      <c r="O169" s="188"/>
      <c r="P169" s="188"/>
      <c r="Q169" s="188"/>
      <c r="R169" s="188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8"/>
      <c r="AD169" s="188"/>
      <c r="AE169" s="188"/>
      <c r="AF169" s="188"/>
      <c r="AG169" s="188"/>
      <c r="AH169" s="188"/>
      <c r="AI169" s="188"/>
      <c r="AJ169" s="188"/>
      <c r="AK169" s="188"/>
      <c r="AL169" s="188"/>
      <c r="AM169" s="188"/>
      <c r="AN169" s="188"/>
      <c r="AO169" s="188"/>
      <c r="AP169" s="188"/>
      <c r="AU169" s="62"/>
      <c r="AV169" s="62"/>
      <c r="AW169" s="62"/>
      <c r="AX169" s="62"/>
      <c r="AY169" s="62"/>
    </row>
    <row r="170" spans="2:55" s="60" customFormat="1" ht="13.5" x14ac:dyDescent="0.15">
      <c r="B170" s="188"/>
      <c r="C170" s="188"/>
      <c r="D170" s="188"/>
      <c r="E170" s="188"/>
      <c r="F170" s="188"/>
      <c r="G170" s="188"/>
      <c r="H170" s="188"/>
      <c r="I170" s="188"/>
      <c r="J170" s="193"/>
      <c r="K170" s="188"/>
      <c r="L170" s="188"/>
      <c r="M170" s="188"/>
      <c r="N170" s="188"/>
      <c r="O170" s="188"/>
      <c r="P170" s="188"/>
      <c r="Q170" s="188"/>
      <c r="R170" s="188"/>
      <c r="S170" s="188"/>
      <c r="T170" s="188"/>
      <c r="U170" s="188"/>
      <c r="V170" s="188"/>
      <c r="W170" s="188"/>
      <c r="X170" s="188"/>
      <c r="Y170" s="188"/>
      <c r="Z170" s="188"/>
      <c r="AA170" s="188"/>
      <c r="AB170" s="188"/>
      <c r="AC170" s="188"/>
      <c r="AD170" s="188"/>
      <c r="AE170" s="188"/>
      <c r="AF170" s="188"/>
      <c r="AG170" s="188"/>
      <c r="AH170" s="188"/>
      <c r="AI170" s="188"/>
      <c r="AJ170" s="188"/>
      <c r="AK170" s="188"/>
      <c r="AL170" s="188"/>
      <c r="AM170" s="188"/>
      <c r="AN170" s="188"/>
      <c r="AO170" s="188"/>
      <c r="AP170" s="188"/>
      <c r="AU170" s="62"/>
      <c r="AV170" s="62"/>
      <c r="AW170" s="62"/>
      <c r="AX170" s="62"/>
      <c r="AY170" s="62"/>
    </row>
    <row r="171" spans="2:55" ht="16.5" customHeight="1" x14ac:dyDescent="0.15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</row>
    <row r="172" spans="2:55" s="60" customFormat="1" ht="13.5" x14ac:dyDescent="0.15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  <c r="R172" s="188"/>
      <c r="S172" s="188"/>
      <c r="T172" s="188"/>
      <c r="U172" s="188"/>
      <c r="V172" s="188"/>
      <c r="W172" s="188"/>
      <c r="X172" s="188"/>
      <c r="Y172" s="188"/>
      <c r="Z172" s="188"/>
      <c r="AA172" s="188"/>
      <c r="AB172" s="188"/>
      <c r="AC172" s="188"/>
      <c r="AD172" s="188"/>
      <c r="AE172" s="188"/>
      <c r="AF172" s="188"/>
      <c r="AG172" s="188"/>
      <c r="AH172" s="188"/>
      <c r="AI172" s="188"/>
      <c r="AJ172" s="188"/>
      <c r="AK172" s="188"/>
      <c r="AL172" s="188"/>
      <c r="AM172" s="188"/>
      <c r="AN172" s="188"/>
      <c r="AO172" s="188"/>
      <c r="AP172" s="188"/>
    </row>
    <row r="173" spans="2:55" s="60" customFormat="1" ht="13.5" x14ac:dyDescent="0.15"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9"/>
      <c r="AK173" s="189"/>
      <c r="AL173" s="189"/>
      <c r="AM173" s="189"/>
      <c r="AN173" s="189"/>
      <c r="AO173" s="189"/>
      <c r="AP173" s="189"/>
    </row>
    <row r="174" spans="2:55" s="60" customFormat="1" ht="13.5" x14ac:dyDescent="0.15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  <c r="AD174" s="158"/>
      <c r="AE174" s="158"/>
      <c r="AF174" s="158"/>
      <c r="AG174" s="158"/>
      <c r="AH174" s="158"/>
      <c r="AI174" s="158"/>
      <c r="AJ174" s="158"/>
      <c r="AK174" s="158"/>
      <c r="AL174" s="158"/>
      <c r="AM174" s="158"/>
      <c r="AN174" s="158"/>
      <c r="AO174" s="158"/>
      <c r="AP174" s="158"/>
    </row>
    <row r="175" spans="2:55" s="60" customFormat="1" ht="14.25" x14ac:dyDescent="0.15">
      <c r="B175" s="190"/>
      <c r="C175" s="190"/>
      <c r="D175" s="190"/>
      <c r="E175" s="190"/>
      <c r="F175" s="190"/>
      <c r="G175" s="190"/>
      <c r="H175" s="190"/>
      <c r="I175" s="190"/>
      <c r="J175" s="190"/>
      <c r="K175" s="190"/>
      <c r="L175" s="190"/>
      <c r="M175" s="190"/>
      <c r="N175" s="190"/>
      <c r="O175" s="190"/>
      <c r="P175" s="190"/>
      <c r="Q175" s="190"/>
      <c r="R175" s="190"/>
      <c r="S175" s="190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88"/>
    </row>
    <row r="176" spans="2:55" s="60" customFormat="1" ht="13.5" x14ac:dyDescent="0.15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  <c r="S176" s="188"/>
      <c r="T176" s="188"/>
      <c r="U176" s="188"/>
      <c r="V176" s="188"/>
      <c r="W176" s="188"/>
      <c r="X176" s="188"/>
      <c r="Y176" s="188"/>
      <c r="Z176" s="188"/>
      <c r="AA176" s="188"/>
      <c r="AB176" s="188"/>
      <c r="AC176" s="188"/>
      <c r="AD176" s="188"/>
      <c r="AE176" s="188"/>
      <c r="AF176" s="188"/>
      <c r="AG176" s="188"/>
      <c r="AH176" s="189"/>
      <c r="AI176" s="189"/>
      <c r="AJ176" s="189"/>
      <c r="AK176" s="189"/>
      <c r="AL176" s="189"/>
      <c r="AM176" s="189"/>
      <c r="AN176" s="189"/>
      <c r="AO176" s="189"/>
      <c r="AP176" s="188"/>
    </row>
    <row r="177" spans="2:55" s="60" customFormat="1" ht="21.75" customHeight="1" x14ac:dyDescent="0.15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  <c r="S177" s="188"/>
      <c r="T177" s="188"/>
      <c r="U177" s="188"/>
      <c r="V177" s="188"/>
      <c r="W177" s="188"/>
      <c r="X177" s="188"/>
      <c r="Y177" s="188"/>
      <c r="Z177" s="188"/>
      <c r="AA177" s="188"/>
      <c r="AB177" s="188"/>
      <c r="AC177" s="188"/>
      <c r="AD177" s="188"/>
      <c r="AE177" s="188"/>
      <c r="AF177" s="188"/>
      <c r="AG177" s="188"/>
      <c r="AH177" s="189"/>
      <c r="AI177" s="189"/>
      <c r="AJ177" s="189"/>
      <c r="AK177" s="189"/>
      <c r="AL177" s="189"/>
      <c r="AM177" s="189"/>
      <c r="AN177" s="189"/>
      <c r="AO177" s="189"/>
      <c r="AP177" s="188"/>
    </row>
    <row r="178" spans="2:55" s="60" customFormat="1" ht="14.25" x14ac:dyDescent="0.15">
      <c r="B178" s="190"/>
      <c r="C178" s="190"/>
      <c r="D178" s="190"/>
      <c r="E178" s="190"/>
      <c r="F178" s="190"/>
      <c r="G178" s="190"/>
      <c r="H178" s="190"/>
      <c r="I178" s="190"/>
      <c r="J178" s="190"/>
      <c r="K178" s="190"/>
      <c r="L178" s="188"/>
      <c r="M178" s="188"/>
      <c r="N178" s="188"/>
      <c r="O178" s="188"/>
      <c r="P178" s="188"/>
      <c r="Q178" s="188"/>
      <c r="R178" s="188"/>
      <c r="S178" s="188"/>
      <c r="T178" s="188"/>
      <c r="U178" s="188"/>
      <c r="V178" s="188"/>
      <c r="W178" s="188"/>
      <c r="X178" s="188"/>
      <c r="Y178" s="188"/>
      <c r="Z178" s="188"/>
      <c r="AA178" s="188"/>
      <c r="AB178" s="188"/>
      <c r="AC178" s="188"/>
      <c r="AD178" s="188"/>
      <c r="AE178" s="188"/>
      <c r="AF178" s="188"/>
      <c r="AG178" s="188"/>
      <c r="AH178" s="188"/>
      <c r="AI178" s="188"/>
      <c r="AJ178" s="188"/>
      <c r="AK178" s="188"/>
      <c r="AL178" s="188"/>
      <c r="AM178" s="188"/>
      <c r="AN178" s="188"/>
      <c r="AO178" s="188"/>
      <c r="AP178" s="188"/>
    </row>
    <row r="179" spans="2:55" s="60" customFormat="1" ht="13.5" x14ac:dyDescent="0.15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88"/>
      <c r="S179" s="188"/>
      <c r="T179" s="188"/>
      <c r="U179" s="188"/>
      <c r="V179" s="188"/>
      <c r="W179" s="188"/>
      <c r="X179" s="188"/>
      <c r="Y179" s="188"/>
      <c r="Z179" s="188"/>
      <c r="AA179" s="188"/>
      <c r="AB179" s="188"/>
      <c r="AC179" s="188"/>
      <c r="AD179" s="188"/>
      <c r="AE179" s="188"/>
      <c r="AF179" s="188"/>
      <c r="AG179" s="188"/>
      <c r="AH179" s="188"/>
      <c r="AI179" s="188"/>
      <c r="AJ179" s="188"/>
      <c r="AK179" s="188"/>
      <c r="AL179" s="188"/>
      <c r="AM179" s="188"/>
      <c r="AN179" s="188"/>
      <c r="AO179" s="188"/>
      <c r="AP179" s="188"/>
    </row>
    <row r="180" spans="2:55" s="60" customFormat="1" ht="42" customHeight="1" x14ac:dyDescent="0.15">
      <c r="B180" s="188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8"/>
      <c r="AA180" s="188"/>
      <c r="AB180" s="188"/>
      <c r="AC180" s="188"/>
      <c r="AD180" s="195"/>
      <c r="AE180" s="195"/>
      <c r="AF180" s="195"/>
      <c r="AG180" s="195"/>
      <c r="AH180" s="189"/>
      <c r="AI180" s="189"/>
      <c r="AJ180" s="189"/>
      <c r="AK180" s="189"/>
      <c r="AL180" s="189"/>
      <c r="AM180" s="189"/>
      <c r="AN180" s="189"/>
      <c r="AO180" s="189"/>
      <c r="AP180" s="188"/>
    </row>
    <row r="181" spans="2:55" s="60" customFormat="1" ht="24" customHeight="1" x14ac:dyDescent="0.15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8"/>
      <c r="AC181" s="188"/>
      <c r="AD181" s="188"/>
      <c r="AE181" s="188"/>
      <c r="AF181" s="188"/>
      <c r="AG181" s="188"/>
      <c r="AH181" s="188"/>
      <c r="AI181" s="188"/>
      <c r="AJ181" s="188"/>
      <c r="AK181" s="188"/>
      <c r="AL181" s="188"/>
      <c r="AM181" s="188"/>
      <c r="AN181" s="188"/>
      <c r="AO181" s="188"/>
      <c r="AP181" s="188"/>
    </row>
    <row r="182" spans="2:55" s="60" customFormat="1" ht="34.5" customHeight="1" x14ac:dyDescent="0.15">
      <c r="B182" s="188"/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8"/>
    </row>
    <row r="183" spans="2:55" s="60" customFormat="1" ht="24" customHeight="1" x14ac:dyDescent="0.15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188"/>
      <c r="V183" s="188"/>
      <c r="W183" s="188"/>
      <c r="X183" s="188"/>
      <c r="Y183" s="188"/>
      <c r="Z183" s="188"/>
      <c r="AA183" s="188"/>
      <c r="AB183" s="188"/>
      <c r="AC183" s="188"/>
      <c r="AD183" s="188"/>
      <c r="AE183" s="188"/>
      <c r="AF183" s="188"/>
      <c r="AG183" s="188"/>
      <c r="AH183" s="188"/>
      <c r="AI183" s="188"/>
      <c r="AJ183" s="188"/>
      <c r="AK183" s="188"/>
      <c r="AL183" s="188"/>
      <c r="AM183" s="188"/>
      <c r="AN183" s="188"/>
      <c r="AO183" s="188"/>
      <c r="AP183" s="188"/>
    </row>
    <row r="184" spans="2:55" s="60" customFormat="1" ht="35.25" customHeight="1" x14ac:dyDescent="0.15">
      <c r="B184" s="188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8"/>
      <c r="AA184" s="188"/>
      <c r="AB184" s="188"/>
      <c r="AC184" s="188"/>
      <c r="AD184" s="188"/>
      <c r="AE184" s="188"/>
      <c r="AF184" s="188"/>
      <c r="AG184" s="188"/>
      <c r="AH184" s="188"/>
      <c r="AI184" s="188"/>
      <c r="AJ184" s="188"/>
      <c r="AK184" s="188"/>
      <c r="AL184" s="188"/>
      <c r="AM184" s="188"/>
      <c r="AN184" s="188"/>
      <c r="AO184" s="188"/>
      <c r="AP184" s="188"/>
    </row>
    <row r="185" spans="2:55" s="60" customFormat="1" ht="24" customHeight="1" x14ac:dyDescent="0.15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88"/>
      <c r="W185" s="188"/>
      <c r="X185" s="188"/>
      <c r="Y185" s="188"/>
      <c r="Z185" s="188"/>
      <c r="AA185" s="188"/>
      <c r="AB185" s="188"/>
      <c r="AC185" s="188"/>
      <c r="AD185" s="188"/>
      <c r="AE185" s="188"/>
      <c r="AF185" s="188"/>
      <c r="AG185" s="188"/>
      <c r="AH185" s="188"/>
      <c r="AI185" s="188"/>
      <c r="AJ185" s="188"/>
      <c r="AK185" s="188"/>
      <c r="AL185" s="188"/>
      <c r="AM185" s="188"/>
      <c r="AN185" s="188"/>
      <c r="AO185" s="188"/>
      <c r="AP185" s="188"/>
    </row>
    <row r="186" spans="2:55" s="60" customFormat="1" ht="21.75" customHeight="1" x14ac:dyDescent="0.15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91"/>
      <c r="O186" s="188"/>
      <c r="P186" s="188"/>
      <c r="Q186" s="188"/>
      <c r="R186" s="188"/>
      <c r="S186" s="188"/>
      <c r="T186" s="188"/>
      <c r="U186" s="188"/>
      <c r="V186" s="188"/>
      <c r="W186" s="188"/>
      <c r="X186" s="188"/>
      <c r="Y186" s="188"/>
      <c r="Z186" s="188"/>
      <c r="AA186" s="188"/>
      <c r="AB186" s="188"/>
      <c r="AC186" s="188"/>
      <c r="AD186" s="188"/>
      <c r="AE186" s="188"/>
      <c r="AF186" s="188"/>
      <c r="AG186" s="188"/>
      <c r="AH186" s="188"/>
      <c r="AI186" s="188"/>
      <c r="AJ186" s="188"/>
      <c r="AK186" s="188"/>
      <c r="AL186" s="188"/>
      <c r="AM186" s="188"/>
      <c r="AN186" s="188"/>
      <c r="AO186" s="188"/>
      <c r="AP186" s="188"/>
    </row>
    <row r="187" spans="2:55" s="60" customFormat="1" ht="43.5" customHeight="1" x14ac:dyDescent="0.15">
      <c r="B187" s="188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189"/>
      <c r="AK187" s="189"/>
      <c r="AL187" s="189"/>
      <c r="AM187" s="189"/>
      <c r="AN187" s="189"/>
      <c r="AO187" s="189"/>
      <c r="AP187" s="188"/>
    </row>
    <row r="188" spans="2:55" s="60" customFormat="1" ht="13.5" x14ac:dyDescent="0.15">
      <c r="B188" s="188"/>
      <c r="C188" s="188"/>
      <c r="D188" s="192"/>
      <c r="E188" s="192"/>
      <c r="F188" s="192"/>
      <c r="G188" s="192"/>
      <c r="H188" s="192"/>
      <c r="I188" s="192"/>
      <c r="J188" s="192"/>
      <c r="K188" s="188"/>
      <c r="L188" s="188"/>
      <c r="M188" s="188"/>
      <c r="N188" s="188"/>
      <c r="O188" s="188"/>
      <c r="P188" s="188"/>
      <c r="Q188" s="188"/>
      <c r="R188" s="188"/>
      <c r="S188" s="188"/>
      <c r="T188" s="188"/>
      <c r="U188" s="188"/>
      <c r="V188" s="188"/>
      <c r="W188" s="188"/>
      <c r="X188" s="188"/>
      <c r="Y188" s="188"/>
      <c r="Z188" s="188"/>
      <c r="AA188" s="188"/>
      <c r="AB188" s="188"/>
      <c r="AC188" s="188"/>
      <c r="AD188" s="188"/>
      <c r="AE188" s="188"/>
      <c r="AF188" s="188"/>
      <c r="AG188" s="188"/>
      <c r="AH188" s="188"/>
      <c r="AI188" s="188"/>
      <c r="AJ188" s="188"/>
      <c r="AK188" s="188"/>
      <c r="AL188" s="188"/>
      <c r="AM188" s="188"/>
      <c r="AN188" s="188"/>
      <c r="AO188" s="188"/>
      <c r="AP188" s="188"/>
    </row>
    <row r="189" spans="2:55" s="60" customFormat="1" ht="13.5" x14ac:dyDescent="0.15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  <c r="S189" s="188"/>
      <c r="T189" s="188"/>
      <c r="U189" s="188"/>
      <c r="V189" s="188"/>
      <c r="W189" s="188"/>
      <c r="X189" s="188"/>
      <c r="Y189" s="188"/>
      <c r="Z189" s="188"/>
      <c r="AA189" s="188"/>
      <c r="AB189" s="188"/>
      <c r="AC189" s="188"/>
      <c r="AD189" s="188"/>
      <c r="AE189" s="188"/>
      <c r="AF189" s="188"/>
      <c r="AG189" s="188"/>
      <c r="AH189" s="188"/>
      <c r="AI189" s="188"/>
      <c r="AJ189" s="188"/>
      <c r="AK189" s="188"/>
      <c r="AL189" s="188"/>
      <c r="AM189" s="188"/>
      <c r="AN189" s="188"/>
      <c r="AO189" s="188"/>
      <c r="AP189" s="188"/>
    </row>
    <row r="190" spans="2:55" s="60" customFormat="1" ht="13.5" x14ac:dyDescent="0.15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  <c r="S190" s="188"/>
      <c r="T190" s="188"/>
      <c r="U190" s="188"/>
      <c r="V190" s="188"/>
      <c r="W190" s="188"/>
      <c r="X190" s="188"/>
      <c r="Y190" s="188"/>
      <c r="Z190" s="188"/>
      <c r="AA190" s="188"/>
      <c r="AB190" s="188"/>
      <c r="AC190" s="188"/>
      <c r="AD190" s="188"/>
      <c r="AE190" s="188"/>
      <c r="AF190" s="188"/>
      <c r="AG190" s="188"/>
      <c r="AH190" s="188"/>
      <c r="AI190" s="188"/>
      <c r="AJ190" s="188"/>
      <c r="AK190" s="188"/>
      <c r="AL190" s="188"/>
      <c r="AM190" s="188"/>
      <c r="AN190" s="188"/>
      <c r="AO190" s="188"/>
      <c r="AP190" s="188"/>
    </row>
    <row r="191" spans="2:55" s="60" customFormat="1" ht="29.45" customHeight="1" x14ac:dyDescent="0.15">
      <c r="B191" s="188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189"/>
      <c r="AK191" s="189"/>
      <c r="AL191" s="189"/>
      <c r="AM191" s="189"/>
      <c r="AN191" s="189"/>
      <c r="AO191" s="189"/>
      <c r="AP191" s="188"/>
    </row>
    <row r="192" spans="2:55" s="60" customFormat="1" ht="29.45" customHeight="1" x14ac:dyDescent="0.15">
      <c r="B192" s="188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9"/>
      <c r="AK192" s="189"/>
      <c r="AL192" s="189"/>
      <c r="AM192" s="189"/>
      <c r="AN192" s="189"/>
      <c r="AO192" s="189"/>
      <c r="AP192" s="188"/>
      <c r="AU192" s="62"/>
      <c r="AV192" s="62"/>
      <c r="AW192" s="62"/>
      <c r="AX192" s="62"/>
      <c r="AY192" s="62"/>
      <c r="AZ192" s="62"/>
      <c r="BA192" s="62"/>
      <c r="BB192" s="62"/>
      <c r="BC192" s="62"/>
    </row>
    <row r="193" spans="2:55" s="60" customFormat="1" ht="29.45" customHeight="1" x14ac:dyDescent="0.15">
      <c r="B193" s="188"/>
      <c r="C193" s="189"/>
      <c r="D193" s="189"/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C193" s="189"/>
      <c r="AD193" s="189"/>
      <c r="AE193" s="189"/>
      <c r="AF193" s="189"/>
      <c r="AG193" s="189"/>
      <c r="AH193" s="189"/>
      <c r="AI193" s="189"/>
      <c r="AJ193" s="189"/>
      <c r="AK193" s="189"/>
      <c r="AL193" s="189"/>
      <c r="AM193" s="189"/>
      <c r="AN193" s="189"/>
      <c r="AO193" s="189"/>
      <c r="AP193" s="188"/>
      <c r="AU193" s="199"/>
      <c r="AV193" s="199"/>
      <c r="AW193" s="199"/>
      <c r="AX193" s="199"/>
      <c r="AY193" s="199"/>
      <c r="AZ193" s="61"/>
      <c r="BA193" s="61"/>
      <c r="BB193" s="61"/>
      <c r="BC193" s="61"/>
    </row>
    <row r="194" spans="2:55" s="60" customFormat="1" ht="29.45" customHeight="1" x14ac:dyDescent="0.15">
      <c r="B194" s="188"/>
      <c r="C194" s="189"/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C194" s="189"/>
      <c r="AD194" s="189"/>
      <c r="AE194" s="189"/>
      <c r="AF194" s="189"/>
      <c r="AG194" s="189"/>
      <c r="AH194" s="189"/>
      <c r="AI194" s="189"/>
      <c r="AJ194" s="189"/>
      <c r="AK194" s="189"/>
      <c r="AL194" s="189"/>
      <c r="AM194" s="189"/>
      <c r="AN194" s="189"/>
      <c r="AO194" s="189"/>
      <c r="AP194" s="188"/>
      <c r="AU194" s="199"/>
      <c r="AV194" s="199"/>
      <c r="AW194" s="199"/>
      <c r="AX194" s="199"/>
      <c r="AY194" s="199"/>
      <c r="AZ194" s="61"/>
      <c r="BA194" s="61"/>
      <c r="BB194" s="61"/>
      <c r="BC194" s="61"/>
    </row>
    <row r="195" spans="2:55" s="60" customFormat="1" ht="29.45" customHeight="1" x14ac:dyDescent="0.15">
      <c r="B195" s="188"/>
      <c r="C195" s="189"/>
      <c r="D195" s="189"/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  <c r="AM195" s="189"/>
      <c r="AN195" s="189"/>
      <c r="AO195" s="189"/>
      <c r="AP195" s="188"/>
      <c r="AU195" s="62"/>
      <c r="AV195" s="62"/>
      <c r="AW195" s="62"/>
      <c r="AX195" s="62"/>
      <c r="AY195" s="62"/>
      <c r="AZ195" s="61"/>
      <c r="BA195" s="61"/>
      <c r="BB195" s="61"/>
      <c r="BC195" s="61"/>
    </row>
    <row r="196" spans="2:55" s="60" customFormat="1" ht="29.45" customHeight="1" x14ac:dyDescent="0.15">
      <c r="B196" s="188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8"/>
      <c r="AU196" s="62"/>
      <c r="AV196" s="62"/>
      <c r="AW196" s="62"/>
      <c r="AX196" s="62"/>
      <c r="AY196" s="62"/>
      <c r="AZ196" s="61"/>
      <c r="BA196" s="61"/>
      <c r="BB196" s="61"/>
      <c r="BC196" s="61"/>
    </row>
    <row r="197" spans="2:55" s="60" customFormat="1" ht="29.45" customHeight="1" x14ac:dyDescent="0.15">
      <c r="B197" s="188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9"/>
      <c r="AK197" s="189"/>
      <c r="AL197" s="189"/>
      <c r="AM197" s="189"/>
      <c r="AN197" s="189"/>
      <c r="AO197" s="189"/>
      <c r="AP197" s="188"/>
      <c r="AU197" s="62"/>
      <c r="AV197" s="62"/>
      <c r="AW197" s="62"/>
      <c r="AX197" s="62"/>
      <c r="AY197" s="62"/>
      <c r="AZ197" s="61"/>
      <c r="BA197" s="61"/>
      <c r="BB197" s="61"/>
      <c r="BC197" s="61"/>
    </row>
    <row r="198" spans="2:55" s="60" customFormat="1" ht="29.45" customHeight="1" x14ac:dyDescent="0.15">
      <c r="B198" s="188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9"/>
      <c r="AK198" s="189"/>
      <c r="AL198" s="189"/>
      <c r="AM198" s="189"/>
      <c r="AN198" s="189"/>
      <c r="AO198" s="189"/>
      <c r="AP198" s="188"/>
      <c r="AU198" s="62"/>
      <c r="AV198" s="62"/>
      <c r="AW198" s="62"/>
      <c r="AX198" s="62"/>
      <c r="AY198" s="62"/>
      <c r="AZ198" s="61"/>
      <c r="BA198" s="61"/>
      <c r="BB198" s="61"/>
      <c r="BC198" s="61"/>
    </row>
    <row r="199" spans="2:55" s="60" customFormat="1" ht="29.45" customHeight="1" x14ac:dyDescent="0.15">
      <c r="B199" s="188"/>
      <c r="C199" s="189"/>
      <c r="D199" s="189"/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89"/>
      <c r="AO199" s="189"/>
      <c r="AP199" s="188"/>
      <c r="AU199" s="62"/>
      <c r="AV199" s="62"/>
      <c r="AW199" s="62"/>
      <c r="AX199" s="62"/>
      <c r="AY199" s="62"/>
      <c r="AZ199" s="61"/>
      <c r="BA199" s="61"/>
      <c r="BB199" s="61"/>
      <c r="BC199" s="61"/>
    </row>
    <row r="200" spans="2:55" s="60" customFormat="1" ht="29.45" customHeight="1" x14ac:dyDescent="0.15">
      <c r="B200" s="188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89"/>
      <c r="AO200" s="189"/>
      <c r="AP200" s="188"/>
      <c r="AU200" s="62"/>
      <c r="AV200" s="62"/>
      <c r="AW200" s="62"/>
      <c r="AX200" s="62"/>
      <c r="AY200" s="62"/>
      <c r="AZ200" s="61"/>
      <c r="BA200" s="61"/>
      <c r="BB200" s="61"/>
      <c r="BC200" s="61"/>
    </row>
    <row r="201" spans="2:55" s="60" customFormat="1" ht="29.45" customHeight="1" x14ac:dyDescent="0.15">
      <c r="B201" s="188"/>
      <c r="C201" s="189"/>
      <c r="D201" s="189"/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C201" s="189"/>
      <c r="AD201" s="189"/>
      <c r="AE201" s="189"/>
      <c r="AF201" s="189"/>
      <c r="AG201" s="189"/>
      <c r="AH201" s="189"/>
      <c r="AI201" s="189"/>
      <c r="AJ201" s="189"/>
      <c r="AK201" s="189"/>
      <c r="AL201" s="189"/>
      <c r="AM201" s="189"/>
      <c r="AN201" s="189"/>
      <c r="AO201" s="189"/>
      <c r="AP201" s="188"/>
      <c r="AU201" s="62"/>
      <c r="AV201" s="62"/>
      <c r="AW201" s="62"/>
      <c r="AX201" s="62"/>
      <c r="AY201" s="62"/>
      <c r="AZ201" s="61"/>
      <c r="BA201" s="61"/>
      <c r="BB201" s="61"/>
      <c r="BC201" s="61"/>
    </row>
    <row r="202" spans="2:55" s="60" customFormat="1" ht="13.5" x14ac:dyDescent="0.15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  <c r="S202" s="188"/>
      <c r="T202" s="188"/>
      <c r="U202" s="188"/>
      <c r="V202" s="188"/>
      <c r="W202" s="188"/>
      <c r="X202" s="188"/>
      <c r="Y202" s="188"/>
      <c r="Z202" s="188"/>
      <c r="AA202" s="188"/>
      <c r="AB202" s="188"/>
      <c r="AC202" s="188"/>
      <c r="AD202" s="188"/>
      <c r="AE202" s="188"/>
      <c r="AF202" s="188"/>
      <c r="AG202" s="188"/>
      <c r="AH202" s="188"/>
      <c r="AI202" s="188"/>
      <c r="AJ202" s="188"/>
      <c r="AK202" s="188"/>
      <c r="AL202" s="188"/>
      <c r="AM202" s="188"/>
      <c r="AN202" s="188"/>
      <c r="AO202" s="188"/>
      <c r="AP202" s="188"/>
    </row>
    <row r="203" spans="2:55" s="60" customFormat="1" ht="13.5" x14ac:dyDescent="0.15">
      <c r="B203" s="189"/>
      <c r="C203" s="189"/>
      <c r="D203" s="189"/>
      <c r="E203" s="188"/>
      <c r="F203" s="188"/>
      <c r="G203" s="188"/>
      <c r="H203" s="188"/>
      <c r="I203" s="188"/>
      <c r="J203" s="193"/>
      <c r="K203" s="188"/>
      <c r="L203" s="188"/>
      <c r="M203" s="188"/>
      <c r="N203" s="188"/>
      <c r="O203" s="188"/>
      <c r="P203" s="188"/>
      <c r="Q203" s="188"/>
      <c r="R203" s="188"/>
      <c r="S203" s="188"/>
      <c r="T203" s="188"/>
      <c r="U203" s="188"/>
      <c r="V203" s="188"/>
      <c r="W203" s="188"/>
      <c r="X203" s="188"/>
      <c r="Y203" s="188"/>
      <c r="Z203" s="188"/>
      <c r="AA203" s="188"/>
      <c r="AB203" s="188"/>
      <c r="AC203" s="188"/>
      <c r="AD203" s="188"/>
      <c r="AE203" s="188"/>
      <c r="AF203" s="188"/>
      <c r="AG203" s="188"/>
      <c r="AH203" s="188"/>
      <c r="AI203" s="188"/>
      <c r="AJ203" s="188"/>
      <c r="AK203" s="188"/>
      <c r="AL203" s="188"/>
      <c r="AM203" s="188"/>
      <c r="AN203" s="188"/>
      <c r="AO203" s="188"/>
      <c r="AP203" s="188"/>
      <c r="AU203" s="62"/>
      <c r="AV203" s="62"/>
      <c r="AW203" s="62"/>
      <c r="AX203" s="62"/>
      <c r="AY203" s="62"/>
    </row>
    <row r="204" spans="2:55" s="60" customFormat="1" ht="13.5" x14ac:dyDescent="0.15">
      <c r="J204" s="63"/>
      <c r="AU204" s="62"/>
      <c r="AV204" s="62"/>
      <c r="AW204" s="62"/>
      <c r="AX204" s="62"/>
      <c r="AY204" s="62"/>
    </row>
  </sheetData>
  <mergeCells count="235">
    <mergeCell ref="C1:J1"/>
    <mergeCell ref="B2:AO2"/>
    <mergeCell ref="B3:G3"/>
    <mergeCell ref="H3:V3"/>
    <mergeCell ref="B4:G4"/>
    <mergeCell ref="H4:Z4"/>
    <mergeCell ref="AA4:AE4"/>
    <mergeCell ref="AF4:AO4"/>
    <mergeCell ref="B9:G9"/>
    <mergeCell ref="H9:AO9"/>
    <mergeCell ref="B10:G10"/>
    <mergeCell ref="H10:Y10"/>
    <mergeCell ref="Z10:AE10"/>
    <mergeCell ref="AF10:AO10"/>
    <mergeCell ref="B5:G5"/>
    <mergeCell ref="H5:AE5"/>
    <mergeCell ref="AF5:AO5"/>
    <mergeCell ref="B6:G8"/>
    <mergeCell ref="H6:Y6"/>
    <mergeCell ref="Z6:AE6"/>
    <mergeCell ref="AF6:AO6"/>
    <mergeCell ref="H7:AE8"/>
    <mergeCell ref="AF7:AO7"/>
    <mergeCell ref="AF8:AO8"/>
    <mergeCell ref="C18:G19"/>
    <mergeCell ref="H18:W19"/>
    <mergeCell ref="X18:Y19"/>
    <mergeCell ref="Z18:Z19"/>
    <mergeCell ref="AA18:AI18"/>
    <mergeCell ref="AJ18:AO19"/>
    <mergeCell ref="AA19:AI19"/>
    <mergeCell ref="B12:G13"/>
    <mergeCell ref="H12:P12"/>
    <mergeCell ref="Q12:AO12"/>
    <mergeCell ref="H13:P16"/>
    <mergeCell ref="Q13:AO16"/>
    <mergeCell ref="B15:G16"/>
    <mergeCell ref="AJ20:AO22"/>
    <mergeCell ref="B23:B25"/>
    <mergeCell ref="C23:G25"/>
    <mergeCell ref="H23:W25"/>
    <mergeCell ref="X23:Y25"/>
    <mergeCell ref="Z23:Z25"/>
    <mergeCell ref="AJ23:AO25"/>
    <mergeCell ref="B20:B22"/>
    <mergeCell ref="C20:G22"/>
    <mergeCell ref="H20:W22"/>
    <mergeCell ref="X20:Y22"/>
    <mergeCell ref="Z20:Z22"/>
    <mergeCell ref="AA20:AI20"/>
    <mergeCell ref="AA21:AI22"/>
    <mergeCell ref="AA23:AI23"/>
    <mergeCell ref="AA24:AI25"/>
    <mergeCell ref="AJ26:AO28"/>
    <mergeCell ref="B29:B31"/>
    <mergeCell ref="C29:G31"/>
    <mergeCell ref="H29:W31"/>
    <mergeCell ref="X29:Y31"/>
    <mergeCell ref="Z29:Z31"/>
    <mergeCell ref="AJ29:AO31"/>
    <mergeCell ref="AA33:AI34"/>
    <mergeCell ref="B26:B28"/>
    <mergeCell ref="C26:G28"/>
    <mergeCell ref="H26:W28"/>
    <mergeCell ref="X26:Y28"/>
    <mergeCell ref="Z26:Z28"/>
    <mergeCell ref="AA26:AI26"/>
    <mergeCell ref="AA27:AI28"/>
    <mergeCell ref="AA29:AI29"/>
    <mergeCell ref="AA30:AI31"/>
    <mergeCell ref="AA32:AI32"/>
    <mergeCell ref="AJ32:AO34"/>
    <mergeCell ref="B35:B37"/>
    <mergeCell ref="C35:G37"/>
    <mergeCell ref="H35:W37"/>
    <mergeCell ref="X35:Y37"/>
    <mergeCell ref="Z35:Z37"/>
    <mergeCell ref="AJ35:AO37"/>
    <mergeCell ref="AA35:AI35"/>
    <mergeCell ref="AA36:AI37"/>
    <mergeCell ref="B32:B34"/>
    <mergeCell ref="C32:G34"/>
    <mergeCell ref="H32:W34"/>
    <mergeCell ref="X32:Y34"/>
    <mergeCell ref="Z32:Z34"/>
    <mergeCell ref="AJ38:AO40"/>
    <mergeCell ref="B41:B43"/>
    <mergeCell ref="C41:G43"/>
    <mergeCell ref="H41:W43"/>
    <mergeCell ref="X41:Y43"/>
    <mergeCell ref="Z41:Z43"/>
    <mergeCell ref="AJ41:AO43"/>
    <mergeCell ref="AA41:AI41"/>
    <mergeCell ref="AA42:AI43"/>
    <mergeCell ref="B38:B40"/>
    <mergeCell ref="C38:G40"/>
    <mergeCell ref="H38:W40"/>
    <mergeCell ref="X38:Y40"/>
    <mergeCell ref="Z38:Z40"/>
    <mergeCell ref="AA38:AI38"/>
    <mergeCell ref="AA39:AI40"/>
    <mergeCell ref="B50:AO52"/>
    <mergeCell ref="B53:G53"/>
    <mergeCell ref="H53:Y53"/>
    <mergeCell ref="Z53:AE53"/>
    <mergeCell ref="AF53:AO53"/>
    <mergeCell ref="AJ44:AO46"/>
    <mergeCell ref="B47:B49"/>
    <mergeCell ref="C47:G49"/>
    <mergeCell ref="H47:W49"/>
    <mergeCell ref="X47:Y49"/>
    <mergeCell ref="Z47:Z49"/>
    <mergeCell ref="AJ47:AO49"/>
    <mergeCell ref="AA47:AI47"/>
    <mergeCell ref="AA48:AI49"/>
    <mergeCell ref="B44:B46"/>
    <mergeCell ref="C44:G46"/>
    <mergeCell ref="H44:W46"/>
    <mergeCell ref="X44:Y46"/>
    <mergeCell ref="Z44:Z46"/>
    <mergeCell ref="AA44:AI44"/>
    <mergeCell ref="AA45:AI46"/>
    <mergeCell ref="B57:G58"/>
    <mergeCell ref="H57:Y58"/>
    <mergeCell ref="Z57:AE58"/>
    <mergeCell ref="AF57:AO58"/>
    <mergeCell ref="B59:G59"/>
    <mergeCell ref="H59:Y59"/>
    <mergeCell ref="Z59:AE59"/>
    <mergeCell ref="AF59:AO59"/>
    <mergeCell ref="B54:G55"/>
    <mergeCell ref="H54:Y55"/>
    <mergeCell ref="Z54:AE55"/>
    <mergeCell ref="AF54:AO55"/>
    <mergeCell ref="B56:G56"/>
    <mergeCell ref="H56:Y56"/>
    <mergeCell ref="Z56:AE56"/>
    <mergeCell ref="AF56:AO56"/>
    <mergeCell ref="B64:AO64"/>
    <mergeCell ref="B66:G66"/>
    <mergeCell ref="H66:V66"/>
    <mergeCell ref="B67:G67"/>
    <mergeCell ref="H67:Z67"/>
    <mergeCell ref="AA67:AE67"/>
    <mergeCell ref="AF67:AO67"/>
    <mergeCell ref="B60:G61"/>
    <mergeCell ref="H60:Y61"/>
    <mergeCell ref="Z60:AE61"/>
    <mergeCell ref="AF60:AO61"/>
    <mergeCell ref="B62:G62"/>
    <mergeCell ref="B63:G63"/>
    <mergeCell ref="B72:G72"/>
    <mergeCell ref="H72:AO72"/>
    <mergeCell ref="B73:G73"/>
    <mergeCell ref="H73:Z73"/>
    <mergeCell ref="AA73:AE73"/>
    <mergeCell ref="AF73:AN73"/>
    <mergeCell ref="B68:G68"/>
    <mergeCell ref="H68:AE68"/>
    <mergeCell ref="AF68:AO68"/>
    <mergeCell ref="B69:G71"/>
    <mergeCell ref="H69:Y69"/>
    <mergeCell ref="Z69:AE69"/>
    <mergeCell ref="AF69:AO69"/>
    <mergeCell ref="H70:AE71"/>
    <mergeCell ref="AF70:AO70"/>
    <mergeCell ref="AF71:AO71"/>
    <mergeCell ref="H79:Z79"/>
    <mergeCell ref="AA79:AF79"/>
    <mergeCell ref="AG79:AH79"/>
    <mergeCell ref="AI79:AO79"/>
    <mergeCell ref="B81:G81"/>
    <mergeCell ref="H81:Z82"/>
    <mergeCell ref="B82:G82"/>
    <mergeCell ref="B75:U75"/>
    <mergeCell ref="V75:AO75"/>
    <mergeCell ref="B77:G79"/>
    <mergeCell ref="H77:Z77"/>
    <mergeCell ref="AA77:AH77"/>
    <mergeCell ref="AI77:AO77"/>
    <mergeCell ref="H78:Z78"/>
    <mergeCell ref="AA78:AF78"/>
    <mergeCell ref="AG78:AH78"/>
    <mergeCell ref="AI78:AO78"/>
    <mergeCell ref="B83:D83"/>
    <mergeCell ref="B85:G85"/>
    <mergeCell ref="H85:Z85"/>
    <mergeCell ref="AA85:AE85"/>
    <mergeCell ref="AF85:AO85"/>
    <mergeCell ref="B86:G87"/>
    <mergeCell ref="H86:Z87"/>
    <mergeCell ref="AA86:AD87"/>
    <mergeCell ref="AE86:AE87"/>
    <mergeCell ref="AF86:AO87"/>
    <mergeCell ref="B88:G89"/>
    <mergeCell ref="H88:Z89"/>
    <mergeCell ref="AA88:AD89"/>
    <mergeCell ref="AE88:AE89"/>
    <mergeCell ref="AF88:AO89"/>
    <mergeCell ref="B90:G91"/>
    <mergeCell ref="H90:Z91"/>
    <mergeCell ref="AA90:AD91"/>
    <mergeCell ref="AE90:AE91"/>
    <mergeCell ref="AF90:AO91"/>
    <mergeCell ref="B92:G93"/>
    <mergeCell ref="H92:Z93"/>
    <mergeCell ref="AA92:AD93"/>
    <mergeCell ref="AE92:AE93"/>
    <mergeCell ref="AF92:AO93"/>
    <mergeCell ref="B94:G95"/>
    <mergeCell ref="H94:Z95"/>
    <mergeCell ref="AA94:AD95"/>
    <mergeCell ref="AE94:AE95"/>
    <mergeCell ref="AF94:AO95"/>
    <mergeCell ref="B96:AO96"/>
    <mergeCell ref="B97:G98"/>
    <mergeCell ref="H97:Z98"/>
    <mergeCell ref="AA97:AE98"/>
    <mergeCell ref="AF97:AO98"/>
    <mergeCell ref="B100:G106"/>
    <mergeCell ref="H100:P101"/>
    <mergeCell ref="Q100:AO101"/>
    <mergeCell ref="H102:P103"/>
    <mergeCell ref="Q102:Y103"/>
    <mergeCell ref="H105:P106"/>
    <mergeCell ref="Q105:AO106"/>
    <mergeCell ref="B107:AO107"/>
    <mergeCell ref="B108:G108"/>
    <mergeCell ref="H108:Y108"/>
    <mergeCell ref="Z102:AC103"/>
    <mergeCell ref="AD102:AH103"/>
    <mergeCell ref="AI102:AL103"/>
    <mergeCell ref="AM102:AN103"/>
    <mergeCell ref="AO102:AO103"/>
    <mergeCell ref="H104:P104"/>
  </mergeCells>
  <phoneticPr fontId="2"/>
  <dataValidations count="10">
    <dataValidation type="list" allowBlank="1" showInputMessage="1" showErrorMessage="1" sqref="C20:G49">
      <formula1>"　,発表者,補助者（PC操作）,補助者（照明）,補助者（ポインター）,補助者（演示）"</formula1>
    </dataValidation>
    <dataValidation type="list" allowBlank="1" showInputMessage="1" showErrorMessage="1" sqref="X20:Y49">
      <formula1>"　,1,2,3,4"</formula1>
    </dataValidation>
    <dataValidation imeMode="fullKatakana" allowBlank="1" showInputMessage="1" showErrorMessage="1" sqref="Q12:AO12"/>
    <dataValidation type="list" allowBlank="1" showInputMessage="1" showErrorMessage="1" error="リストから選んでください" sqref="H81:Z82 H97:Z98">
      <formula1>"使用する,使用しない"</formula1>
    </dataValidation>
    <dataValidation type="list" allowBlank="1" showInputMessage="1" showErrorMessage="1" error="リストから選んでください" sqref="V75:AO75">
      <formula1>"発表者の第一声,スライドの映写,演示"</formula1>
    </dataValidation>
    <dataValidation type="list" allowBlank="1" showInputMessage="1" showErrorMessage="1" sqref="N142 N176">
      <formula1>"発表原稿,記録簿"</formula1>
    </dataValidation>
    <dataValidation type="list" allowBlank="1" showInputMessage="1" showErrorMessage="1" sqref="N145 N179">
      <formula1>分野</formula1>
    </dataValidation>
    <dataValidation type="list" imeMode="hiragana" allowBlank="1" showInputMessage="1" showErrorMessage="1" errorTitle="入力規則" error="○か空白を入力して下さい" sqref="Z44 Z20 Z26 Z29 Z32 Z35 Z38 Z41 Z23 Z47">
      <formula1>"◎,　"</formula1>
    </dataValidation>
    <dataValidation imeMode="off" allowBlank="1" showInputMessage="1" showErrorMessage="1" sqref="AA92"/>
    <dataValidation imeMode="hiragana" allowBlank="1" showInputMessage="1" showErrorMessage="1" sqref="Q13"/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4" manualBreakCount="4">
    <brk id="61" min="1" max="40" man="1"/>
    <brk id="112" max="16383" man="1"/>
    <brk id="136" max="16383" man="1"/>
    <brk id="17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4"/>
  <sheetViews>
    <sheetView view="pageBreakPreview" topLeftCell="C1" zoomScaleNormal="100" zoomScaleSheetLayoutView="100" workbookViewId="0">
      <selection activeCell="C20" sqref="C20:G22"/>
    </sheetView>
  </sheetViews>
  <sheetFormatPr defaultRowHeight="16.5" customHeight="1" x14ac:dyDescent="0.15"/>
  <cols>
    <col min="1" max="1" width="1.5" style="26" customWidth="1"/>
    <col min="2" max="7" width="3" style="26" customWidth="1"/>
    <col min="8" max="23" width="1.25" style="26" customWidth="1"/>
    <col min="24" max="24" width="3.25" style="26" customWidth="1"/>
    <col min="25" max="25" width="2.25" style="26" customWidth="1"/>
    <col min="26" max="26" width="5.625" style="26" customWidth="1"/>
    <col min="27" max="30" width="3" style="26" customWidth="1"/>
    <col min="31" max="31" width="6.375" style="26" customWidth="1"/>
    <col min="32" max="33" width="1.625" style="26" customWidth="1"/>
    <col min="34" max="36" width="3" style="26" customWidth="1"/>
    <col min="37" max="37" width="1.5" style="26" customWidth="1"/>
    <col min="38" max="39" width="3" style="26" customWidth="1"/>
    <col min="40" max="41" width="4.625" style="26" customWidth="1"/>
    <col min="42" max="42" width="2.125" style="26" customWidth="1"/>
    <col min="43" max="46" width="3" style="26" customWidth="1"/>
    <col min="47" max="16384" width="9" style="26"/>
  </cols>
  <sheetData>
    <row r="1" spans="2:55" ht="16.5" customHeight="1" x14ac:dyDescent="0.15">
      <c r="B1" s="40"/>
      <c r="C1" s="246" t="s">
        <v>65</v>
      </c>
      <c r="D1" s="247"/>
      <c r="E1" s="247"/>
      <c r="F1" s="247"/>
      <c r="G1" s="247"/>
      <c r="H1" s="247"/>
      <c r="I1" s="247"/>
      <c r="J1" s="248"/>
      <c r="AI1" s="41" t="s">
        <v>14</v>
      </c>
      <c r="AJ1" s="41"/>
      <c r="AK1" s="41"/>
      <c r="AL1" s="41"/>
      <c r="AM1" s="41"/>
      <c r="AN1" s="41"/>
      <c r="AO1" s="41"/>
      <c r="AU1" s="30"/>
      <c r="AV1" s="64"/>
      <c r="AW1" s="64"/>
      <c r="AX1" s="64"/>
      <c r="AY1" s="64"/>
      <c r="AZ1" s="64"/>
      <c r="BA1" s="64"/>
      <c r="BB1" s="64"/>
      <c r="BC1" s="27"/>
    </row>
    <row r="2" spans="2:55" ht="26.25" customHeight="1" x14ac:dyDescent="0.15">
      <c r="B2" s="255" t="str">
        <f>"プロジェクト発表会　「"&amp;RIGHT(C1,1)&amp;"類」　出場申込書"</f>
        <v>プロジェクト発表会　「Ⅲ類」　出場申込書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42"/>
      <c r="AU2" s="30"/>
      <c r="AV2" s="27"/>
      <c r="AW2" s="27"/>
      <c r="AX2" s="27"/>
      <c r="AY2" s="27"/>
      <c r="AZ2" s="27"/>
      <c r="BA2" s="27"/>
      <c r="BB2" s="27"/>
      <c r="BC2" s="27"/>
    </row>
    <row r="3" spans="2:55" ht="20.25" customHeight="1" x14ac:dyDescent="0.15">
      <c r="B3" s="249" t="s">
        <v>15</v>
      </c>
      <c r="C3" s="250"/>
      <c r="D3" s="250"/>
      <c r="E3" s="250"/>
      <c r="F3" s="250"/>
      <c r="G3" s="251"/>
      <c r="H3" s="252">
        <f>申込シート①!$B$4</f>
        <v>0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4"/>
      <c r="W3" s="43"/>
      <c r="AU3" s="30"/>
      <c r="AV3" s="27"/>
      <c r="AW3" s="27"/>
      <c r="AX3" s="27"/>
      <c r="AY3" s="27"/>
      <c r="AZ3" s="27"/>
      <c r="BA3" s="27"/>
      <c r="BB3" s="27"/>
      <c r="BC3" s="27"/>
    </row>
    <row r="4" spans="2:55" ht="20.25" customHeight="1" x14ac:dyDescent="0.15">
      <c r="B4" s="249" t="s">
        <v>1</v>
      </c>
      <c r="C4" s="250"/>
      <c r="D4" s="250"/>
      <c r="E4" s="250"/>
      <c r="F4" s="250"/>
      <c r="G4" s="251"/>
      <c r="H4" s="252" t="e">
        <f>申込シート①!$B$10</f>
        <v>#N/A</v>
      </c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4"/>
      <c r="AA4" s="249" t="s">
        <v>16</v>
      </c>
      <c r="AB4" s="250"/>
      <c r="AC4" s="250"/>
      <c r="AD4" s="250"/>
      <c r="AE4" s="251"/>
      <c r="AF4" s="252" t="e">
        <f>申込シート①!$D$10</f>
        <v>#N/A</v>
      </c>
      <c r="AG4" s="253"/>
      <c r="AH4" s="253"/>
      <c r="AI4" s="253"/>
      <c r="AJ4" s="253"/>
      <c r="AK4" s="253"/>
      <c r="AL4" s="253"/>
      <c r="AM4" s="253"/>
      <c r="AN4" s="253"/>
      <c r="AO4" s="254"/>
      <c r="AU4" s="30"/>
      <c r="AV4" s="27"/>
      <c r="AW4" s="27"/>
      <c r="AX4" s="27"/>
      <c r="AY4" s="27"/>
      <c r="AZ4" s="27"/>
      <c r="BA4" s="27"/>
      <c r="BB4" s="27"/>
      <c r="BC4" s="27"/>
    </row>
    <row r="5" spans="2:55" ht="20.25" customHeight="1" x14ac:dyDescent="0.15">
      <c r="B5" s="256" t="s">
        <v>17</v>
      </c>
      <c r="C5" s="257"/>
      <c r="D5" s="257"/>
      <c r="E5" s="257"/>
      <c r="F5" s="257"/>
      <c r="G5" s="258"/>
      <c r="H5" s="252" t="e">
        <f>申込シート①!$E$12</f>
        <v>#N/A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4"/>
      <c r="AF5" s="267" t="s">
        <v>6</v>
      </c>
      <c r="AG5" s="268"/>
      <c r="AH5" s="268"/>
      <c r="AI5" s="268"/>
      <c r="AJ5" s="268"/>
      <c r="AK5" s="268"/>
      <c r="AL5" s="268"/>
      <c r="AM5" s="268"/>
      <c r="AN5" s="268"/>
      <c r="AO5" s="269"/>
      <c r="AU5" s="30"/>
      <c r="AV5" s="27"/>
      <c r="AW5" s="27"/>
      <c r="AX5" s="27"/>
      <c r="AY5" s="27"/>
      <c r="AZ5" s="27"/>
      <c r="BA5" s="27"/>
      <c r="BB5" s="27"/>
      <c r="BC5" s="27"/>
    </row>
    <row r="6" spans="2:55" ht="20.25" customHeight="1" x14ac:dyDescent="0.15">
      <c r="B6" s="270" t="s">
        <v>18</v>
      </c>
      <c r="C6" s="265"/>
      <c r="D6" s="265"/>
      <c r="E6" s="265"/>
      <c r="F6" s="265"/>
      <c r="G6" s="266"/>
      <c r="H6" s="271" t="e">
        <f>申込シート①!$D$12 &amp; "課程"</f>
        <v>#N/A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3"/>
      <c r="AA6" s="273"/>
      <c r="AB6" s="273"/>
      <c r="AC6" s="273"/>
      <c r="AD6" s="273"/>
      <c r="AE6" s="274"/>
      <c r="AF6" s="275" t="e">
        <f>申込シート①!$B$15</f>
        <v>#N/A</v>
      </c>
      <c r="AG6" s="276"/>
      <c r="AH6" s="276"/>
      <c r="AI6" s="276"/>
      <c r="AJ6" s="276"/>
      <c r="AK6" s="276"/>
      <c r="AL6" s="276"/>
      <c r="AM6" s="276"/>
      <c r="AN6" s="276"/>
      <c r="AO6" s="277"/>
      <c r="AU6" s="30"/>
      <c r="AV6" s="27"/>
      <c r="AW6" s="27"/>
      <c r="AX6" s="27"/>
      <c r="AY6" s="27"/>
      <c r="AZ6" s="27"/>
      <c r="BA6" s="27"/>
      <c r="BB6" s="27"/>
      <c r="BC6" s="27"/>
    </row>
    <row r="7" spans="2:55" ht="20.25" customHeight="1" x14ac:dyDescent="0.15">
      <c r="B7" s="270"/>
      <c r="C7" s="265"/>
      <c r="D7" s="265"/>
      <c r="E7" s="265"/>
      <c r="F7" s="265"/>
      <c r="G7" s="266"/>
      <c r="H7" s="281" t="e">
        <f>申込シート①!$E$10</f>
        <v>#N/A</v>
      </c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3"/>
      <c r="AF7" s="267" t="s">
        <v>19</v>
      </c>
      <c r="AG7" s="268"/>
      <c r="AH7" s="268"/>
      <c r="AI7" s="268"/>
      <c r="AJ7" s="268"/>
      <c r="AK7" s="268"/>
      <c r="AL7" s="268"/>
      <c r="AM7" s="268"/>
      <c r="AN7" s="268"/>
      <c r="AO7" s="269"/>
      <c r="AU7" s="30"/>
      <c r="AV7" s="27"/>
      <c r="AW7" s="27"/>
      <c r="AX7" s="27"/>
      <c r="AY7" s="27"/>
      <c r="AZ7" s="27"/>
      <c r="BA7" s="27"/>
      <c r="BB7" s="27"/>
      <c r="BC7" s="27"/>
    </row>
    <row r="8" spans="2:55" ht="20.25" customHeight="1" x14ac:dyDescent="0.15">
      <c r="B8" s="259"/>
      <c r="C8" s="260"/>
      <c r="D8" s="260"/>
      <c r="E8" s="260"/>
      <c r="F8" s="260"/>
      <c r="G8" s="261"/>
      <c r="H8" s="284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6"/>
      <c r="AF8" s="275" t="e">
        <f>申込シート①!$B$17</f>
        <v>#N/A</v>
      </c>
      <c r="AG8" s="276"/>
      <c r="AH8" s="276"/>
      <c r="AI8" s="276"/>
      <c r="AJ8" s="276"/>
      <c r="AK8" s="276"/>
      <c r="AL8" s="276"/>
      <c r="AM8" s="276"/>
      <c r="AN8" s="276"/>
      <c r="AO8" s="277"/>
      <c r="AU8" s="30"/>
      <c r="AV8" s="27"/>
      <c r="AW8" s="27"/>
      <c r="AX8" s="27"/>
      <c r="AY8" s="27"/>
      <c r="AZ8" s="27"/>
      <c r="BA8" s="27"/>
      <c r="BB8" s="27"/>
      <c r="BC8" s="27"/>
    </row>
    <row r="9" spans="2:55" ht="20.25" customHeight="1" x14ac:dyDescent="0.15">
      <c r="B9" s="249" t="s">
        <v>7</v>
      </c>
      <c r="C9" s="250"/>
      <c r="D9" s="250"/>
      <c r="E9" s="250"/>
      <c r="F9" s="250"/>
      <c r="G9" s="251"/>
      <c r="H9" s="312" t="e">
        <f>申込シート①!$D$15</f>
        <v>#N/A</v>
      </c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4"/>
      <c r="AU9" s="27"/>
      <c r="AV9" s="27"/>
      <c r="AW9" s="27"/>
      <c r="AX9" s="27"/>
      <c r="AY9" s="27"/>
      <c r="AZ9" s="27"/>
      <c r="BA9" s="27"/>
      <c r="BB9" s="27"/>
      <c r="BC9" s="27"/>
    </row>
    <row r="10" spans="2:55" ht="49.5" customHeight="1" x14ac:dyDescent="0.15">
      <c r="B10" s="249" t="s">
        <v>20</v>
      </c>
      <c r="C10" s="250"/>
      <c r="D10" s="250"/>
      <c r="E10" s="250"/>
      <c r="F10" s="250"/>
      <c r="G10" s="251"/>
      <c r="H10" s="252" t="str">
        <f>申込シート①!$B$20&amp;"  "&amp;申込シート①!$C$20</f>
        <v xml:space="preserve">  </v>
      </c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4"/>
      <c r="Z10" s="249" t="s">
        <v>21</v>
      </c>
      <c r="AA10" s="250"/>
      <c r="AB10" s="250"/>
      <c r="AC10" s="250"/>
      <c r="AD10" s="250"/>
      <c r="AE10" s="251"/>
      <c r="AF10" s="252" t="str">
        <f>申込シート①!B22&amp;"  "&amp;申込シート①!C22</f>
        <v xml:space="preserve">  </v>
      </c>
      <c r="AG10" s="253"/>
      <c r="AH10" s="253"/>
      <c r="AI10" s="253"/>
      <c r="AJ10" s="253"/>
      <c r="AK10" s="253"/>
      <c r="AL10" s="253"/>
      <c r="AM10" s="253"/>
      <c r="AN10" s="253"/>
      <c r="AO10" s="254"/>
    </row>
    <row r="11" spans="2:55" ht="7.5" customHeight="1" x14ac:dyDescent="0.15"/>
    <row r="12" spans="2:55" ht="16.5" customHeight="1" x14ac:dyDescent="0.15">
      <c r="B12" s="287" t="s">
        <v>22</v>
      </c>
      <c r="C12" s="257"/>
      <c r="D12" s="257"/>
      <c r="E12" s="257"/>
      <c r="F12" s="257"/>
      <c r="G12" s="258"/>
      <c r="H12" s="249" t="s">
        <v>23</v>
      </c>
      <c r="I12" s="250"/>
      <c r="J12" s="250"/>
      <c r="K12" s="250"/>
      <c r="L12" s="250"/>
      <c r="M12" s="250"/>
      <c r="N12" s="250"/>
      <c r="O12" s="250"/>
      <c r="P12" s="251"/>
      <c r="Q12" s="278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80"/>
    </row>
    <row r="13" spans="2:55" ht="14.25" customHeight="1" x14ac:dyDescent="0.15">
      <c r="B13" s="259"/>
      <c r="C13" s="260"/>
      <c r="D13" s="260"/>
      <c r="E13" s="260"/>
      <c r="F13" s="260"/>
      <c r="G13" s="261"/>
      <c r="H13" s="294" t="s">
        <v>24</v>
      </c>
      <c r="I13" s="295"/>
      <c r="J13" s="295"/>
      <c r="K13" s="295"/>
      <c r="L13" s="295"/>
      <c r="M13" s="295"/>
      <c r="N13" s="295"/>
      <c r="O13" s="295"/>
      <c r="P13" s="296"/>
      <c r="Q13" s="303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5"/>
    </row>
    <row r="14" spans="2:55" ht="0.75" hidden="1" customHeight="1" x14ac:dyDescent="0.15">
      <c r="B14" s="45"/>
      <c r="C14" s="46"/>
      <c r="D14" s="46"/>
      <c r="E14" s="46"/>
      <c r="F14" s="46"/>
      <c r="G14" s="47"/>
      <c r="H14" s="297"/>
      <c r="I14" s="298"/>
      <c r="J14" s="298"/>
      <c r="K14" s="298"/>
      <c r="L14" s="298"/>
      <c r="M14" s="298"/>
      <c r="N14" s="298"/>
      <c r="O14" s="298"/>
      <c r="P14" s="299"/>
      <c r="Q14" s="306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8"/>
    </row>
    <row r="15" spans="2:55" ht="12" customHeight="1" x14ac:dyDescent="0.15">
      <c r="B15" s="264" t="str">
        <f>RIGHT(C1,1)&amp;"　　類"</f>
        <v>Ⅲ　　類</v>
      </c>
      <c r="C15" s="265"/>
      <c r="D15" s="265"/>
      <c r="E15" s="265"/>
      <c r="F15" s="265"/>
      <c r="G15" s="266"/>
      <c r="H15" s="297"/>
      <c r="I15" s="298"/>
      <c r="J15" s="298"/>
      <c r="K15" s="298"/>
      <c r="L15" s="298"/>
      <c r="M15" s="298"/>
      <c r="N15" s="298"/>
      <c r="O15" s="298"/>
      <c r="P15" s="299"/>
      <c r="Q15" s="306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8"/>
    </row>
    <row r="16" spans="2:55" ht="14.25" customHeight="1" x14ac:dyDescent="0.15">
      <c r="B16" s="259"/>
      <c r="C16" s="260"/>
      <c r="D16" s="260"/>
      <c r="E16" s="260"/>
      <c r="F16" s="260"/>
      <c r="G16" s="261"/>
      <c r="H16" s="300"/>
      <c r="I16" s="301"/>
      <c r="J16" s="301"/>
      <c r="K16" s="301"/>
      <c r="L16" s="301"/>
      <c r="M16" s="301"/>
      <c r="N16" s="301"/>
      <c r="O16" s="301"/>
      <c r="P16" s="302"/>
      <c r="Q16" s="309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1"/>
    </row>
    <row r="17" spans="2:42" ht="9" customHeight="1" x14ac:dyDescent="0.15"/>
    <row r="18" spans="2:42" ht="16.5" customHeight="1" x14ac:dyDescent="0.15">
      <c r="B18" s="45"/>
      <c r="C18" s="256" t="s">
        <v>25</v>
      </c>
      <c r="D18" s="257"/>
      <c r="E18" s="257"/>
      <c r="F18" s="257"/>
      <c r="G18" s="258"/>
      <c r="H18" s="256" t="s">
        <v>26</v>
      </c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8"/>
      <c r="X18" s="256" t="s">
        <v>27</v>
      </c>
      <c r="Y18" s="258"/>
      <c r="Z18" s="262" t="s">
        <v>28</v>
      </c>
      <c r="AA18" s="256" t="s">
        <v>29</v>
      </c>
      <c r="AB18" s="257"/>
      <c r="AC18" s="257"/>
      <c r="AD18" s="257"/>
      <c r="AE18" s="257"/>
      <c r="AF18" s="257"/>
      <c r="AG18" s="257"/>
      <c r="AH18" s="257"/>
      <c r="AI18" s="258"/>
      <c r="AJ18" s="315" t="s">
        <v>30</v>
      </c>
      <c r="AK18" s="315"/>
      <c r="AL18" s="315"/>
      <c r="AM18" s="315"/>
      <c r="AN18" s="315"/>
      <c r="AO18" s="315"/>
      <c r="AP18" s="48"/>
    </row>
    <row r="19" spans="2:42" ht="18" customHeight="1" x14ac:dyDescent="0.15">
      <c r="B19" s="49"/>
      <c r="C19" s="259"/>
      <c r="D19" s="260"/>
      <c r="E19" s="260"/>
      <c r="F19" s="260"/>
      <c r="G19" s="261"/>
      <c r="H19" s="259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1"/>
      <c r="X19" s="259"/>
      <c r="Y19" s="261"/>
      <c r="Z19" s="263"/>
      <c r="AA19" s="259" t="s">
        <v>31</v>
      </c>
      <c r="AB19" s="260"/>
      <c r="AC19" s="260"/>
      <c r="AD19" s="260"/>
      <c r="AE19" s="260"/>
      <c r="AF19" s="260"/>
      <c r="AG19" s="260"/>
      <c r="AH19" s="260"/>
      <c r="AI19" s="261"/>
      <c r="AJ19" s="315"/>
      <c r="AK19" s="315"/>
      <c r="AL19" s="315"/>
      <c r="AM19" s="315"/>
      <c r="AN19" s="315"/>
      <c r="AO19" s="315"/>
      <c r="AP19" s="48"/>
    </row>
    <row r="20" spans="2:42" ht="14.25" customHeight="1" x14ac:dyDescent="0.15">
      <c r="B20" s="288">
        <v>1</v>
      </c>
      <c r="C20" s="237" t="s">
        <v>32</v>
      </c>
      <c r="D20" s="238"/>
      <c r="E20" s="238"/>
      <c r="F20" s="238"/>
      <c r="G20" s="239"/>
      <c r="H20" s="237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9"/>
      <c r="X20" s="237" t="s">
        <v>32</v>
      </c>
      <c r="Y20" s="239"/>
      <c r="Z20" s="234" t="s">
        <v>32</v>
      </c>
      <c r="AA20" s="243"/>
      <c r="AB20" s="244"/>
      <c r="AC20" s="244"/>
      <c r="AD20" s="244"/>
      <c r="AE20" s="244"/>
      <c r="AF20" s="244"/>
      <c r="AG20" s="244"/>
      <c r="AH20" s="244"/>
      <c r="AI20" s="245"/>
      <c r="AJ20" s="233"/>
      <c r="AK20" s="233"/>
      <c r="AL20" s="233"/>
      <c r="AM20" s="233"/>
      <c r="AN20" s="233"/>
      <c r="AO20" s="233"/>
      <c r="AP20" s="48"/>
    </row>
    <row r="21" spans="2:42" ht="10.5" customHeight="1" x14ac:dyDescent="0.15">
      <c r="B21" s="289"/>
      <c r="C21" s="291"/>
      <c r="D21" s="292"/>
      <c r="E21" s="292"/>
      <c r="F21" s="292"/>
      <c r="G21" s="293"/>
      <c r="H21" s="291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3"/>
      <c r="X21" s="291"/>
      <c r="Y21" s="293"/>
      <c r="Z21" s="235"/>
      <c r="AA21" s="237"/>
      <c r="AB21" s="238"/>
      <c r="AC21" s="238"/>
      <c r="AD21" s="238"/>
      <c r="AE21" s="238"/>
      <c r="AF21" s="238"/>
      <c r="AG21" s="238"/>
      <c r="AH21" s="238"/>
      <c r="AI21" s="239"/>
      <c r="AJ21" s="233"/>
      <c r="AK21" s="233"/>
      <c r="AL21" s="233"/>
      <c r="AM21" s="233"/>
      <c r="AN21" s="233"/>
      <c r="AO21" s="233"/>
    </row>
    <row r="22" spans="2:42" ht="10.5" customHeight="1" x14ac:dyDescent="0.15">
      <c r="B22" s="290"/>
      <c r="C22" s="240"/>
      <c r="D22" s="241"/>
      <c r="E22" s="241"/>
      <c r="F22" s="241"/>
      <c r="G22" s="242"/>
      <c r="H22" s="240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2"/>
      <c r="X22" s="240"/>
      <c r="Y22" s="242"/>
      <c r="Z22" s="236"/>
      <c r="AA22" s="240"/>
      <c r="AB22" s="241"/>
      <c r="AC22" s="241"/>
      <c r="AD22" s="241"/>
      <c r="AE22" s="241"/>
      <c r="AF22" s="241"/>
      <c r="AG22" s="241"/>
      <c r="AH22" s="241"/>
      <c r="AI22" s="242"/>
      <c r="AJ22" s="233"/>
      <c r="AK22" s="233"/>
      <c r="AL22" s="233"/>
      <c r="AM22" s="233"/>
      <c r="AN22" s="233"/>
      <c r="AO22" s="233"/>
    </row>
    <row r="23" spans="2:42" ht="14.25" customHeight="1" x14ac:dyDescent="0.15">
      <c r="B23" s="288">
        <v>2</v>
      </c>
      <c r="C23" s="237"/>
      <c r="D23" s="238"/>
      <c r="E23" s="238"/>
      <c r="F23" s="238"/>
      <c r="G23" s="239"/>
      <c r="H23" s="237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9"/>
      <c r="X23" s="237" t="s">
        <v>32</v>
      </c>
      <c r="Y23" s="239"/>
      <c r="Z23" s="234"/>
      <c r="AA23" s="243"/>
      <c r="AB23" s="244"/>
      <c r="AC23" s="244"/>
      <c r="AD23" s="244"/>
      <c r="AE23" s="244"/>
      <c r="AF23" s="244"/>
      <c r="AG23" s="244"/>
      <c r="AH23" s="244"/>
      <c r="AI23" s="245"/>
      <c r="AJ23" s="233"/>
      <c r="AK23" s="233"/>
      <c r="AL23" s="233"/>
      <c r="AM23" s="233"/>
      <c r="AN23" s="233"/>
      <c r="AO23" s="233"/>
    </row>
    <row r="24" spans="2:42" ht="10.5" customHeight="1" x14ac:dyDescent="0.15">
      <c r="B24" s="289"/>
      <c r="C24" s="291"/>
      <c r="D24" s="292"/>
      <c r="E24" s="292"/>
      <c r="F24" s="292"/>
      <c r="G24" s="293"/>
      <c r="H24" s="291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3"/>
      <c r="X24" s="291"/>
      <c r="Y24" s="293"/>
      <c r="Z24" s="235"/>
      <c r="AA24" s="237"/>
      <c r="AB24" s="238"/>
      <c r="AC24" s="238"/>
      <c r="AD24" s="238"/>
      <c r="AE24" s="238"/>
      <c r="AF24" s="238"/>
      <c r="AG24" s="238"/>
      <c r="AH24" s="238"/>
      <c r="AI24" s="239"/>
      <c r="AJ24" s="233"/>
      <c r="AK24" s="233"/>
      <c r="AL24" s="233"/>
      <c r="AM24" s="233"/>
      <c r="AN24" s="233"/>
      <c r="AO24" s="233"/>
    </row>
    <row r="25" spans="2:42" ht="10.5" customHeight="1" x14ac:dyDescent="0.15">
      <c r="B25" s="290"/>
      <c r="C25" s="240"/>
      <c r="D25" s="241"/>
      <c r="E25" s="241"/>
      <c r="F25" s="241"/>
      <c r="G25" s="242"/>
      <c r="H25" s="240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2"/>
      <c r="X25" s="240"/>
      <c r="Y25" s="242"/>
      <c r="Z25" s="236"/>
      <c r="AA25" s="240"/>
      <c r="AB25" s="241"/>
      <c r="AC25" s="241"/>
      <c r="AD25" s="241"/>
      <c r="AE25" s="241"/>
      <c r="AF25" s="241"/>
      <c r="AG25" s="241"/>
      <c r="AH25" s="241"/>
      <c r="AI25" s="242"/>
      <c r="AJ25" s="233"/>
      <c r="AK25" s="233"/>
      <c r="AL25" s="233"/>
      <c r="AM25" s="233"/>
      <c r="AN25" s="233"/>
      <c r="AO25" s="233"/>
    </row>
    <row r="26" spans="2:42" ht="14.25" customHeight="1" x14ac:dyDescent="0.15">
      <c r="B26" s="288">
        <v>3</v>
      </c>
      <c r="C26" s="237"/>
      <c r="D26" s="238"/>
      <c r="E26" s="238"/>
      <c r="F26" s="238"/>
      <c r="G26" s="239"/>
      <c r="H26" s="237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9"/>
      <c r="X26" s="237" t="s">
        <v>32</v>
      </c>
      <c r="Y26" s="239"/>
      <c r="Z26" s="234"/>
      <c r="AA26" s="243"/>
      <c r="AB26" s="244"/>
      <c r="AC26" s="244"/>
      <c r="AD26" s="244"/>
      <c r="AE26" s="244"/>
      <c r="AF26" s="244"/>
      <c r="AG26" s="244"/>
      <c r="AH26" s="244"/>
      <c r="AI26" s="245"/>
      <c r="AJ26" s="233"/>
      <c r="AK26" s="233"/>
      <c r="AL26" s="233"/>
      <c r="AM26" s="233"/>
      <c r="AN26" s="233"/>
      <c r="AO26" s="233"/>
    </row>
    <row r="27" spans="2:42" ht="10.5" customHeight="1" x14ac:dyDescent="0.15">
      <c r="B27" s="289"/>
      <c r="C27" s="291"/>
      <c r="D27" s="292"/>
      <c r="E27" s="292"/>
      <c r="F27" s="292"/>
      <c r="G27" s="293"/>
      <c r="H27" s="291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3"/>
      <c r="X27" s="291"/>
      <c r="Y27" s="293"/>
      <c r="Z27" s="235"/>
      <c r="AA27" s="237"/>
      <c r="AB27" s="238"/>
      <c r="AC27" s="238"/>
      <c r="AD27" s="238"/>
      <c r="AE27" s="238"/>
      <c r="AF27" s="238"/>
      <c r="AG27" s="238"/>
      <c r="AH27" s="238"/>
      <c r="AI27" s="239"/>
      <c r="AJ27" s="233"/>
      <c r="AK27" s="233"/>
      <c r="AL27" s="233"/>
      <c r="AM27" s="233"/>
      <c r="AN27" s="233"/>
      <c r="AO27" s="233"/>
    </row>
    <row r="28" spans="2:42" ht="10.5" customHeight="1" x14ac:dyDescent="0.15">
      <c r="B28" s="290"/>
      <c r="C28" s="240"/>
      <c r="D28" s="241"/>
      <c r="E28" s="241"/>
      <c r="F28" s="241"/>
      <c r="G28" s="242"/>
      <c r="H28" s="240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2"/>
      <c r="X28" s="240"/>
      <c r="Y28" s="242"/>
      <c r="Z28" s="236"/>
      <c r="AA28" s="240"/>
      <c r="AB28" s="241"/>
      <c r="AC28" s="241"/>
      <c r="AD28" s="241"/>
      <c r="AE28" s="241"/>
      <c r="AF28" s="241"/>
      <c r="AG28" s="241"/>
      <c r="AH28" s="241"/>
      <c r="AI28" s="242"/>
      <c r="AJ28" s="233"/>
      <c r="AK28" s="233"/>
      <c r="AL28" s="233"/>
      <c r="AM28" s="233"/>
      <c r="AN28" s="233"/>
      <c r="AO28" s="233"/>
    </row>
    <row r="29" spans="2:42" ht="14.25" customHeight="1" x14ac:dyDescent="0.15">
      <c r="B29" s="288">
        <v>4</v>
      </c>
      <c r="C29" s="237"/>
      <c r="D29" s="238"/>
      <c r="E29" s="238"/>
      <c r="F29" s="238"/>
      <c r="G29" s="239"/>
      <c r="H29" s="237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9"/>
      <c r="X29" s="237" t="s">
        <v>32</v>
      </c>
      <c r="Y29" s="239"/>
      <c r="Z29" s="234"/>
      <c r="AA29" s="243"/>
      <c r="AB29" s="244"/>
      <c r="AC29" s="244"/>
      <c r="AD29" s="244"/>
      <c r="AE29" s="244"/>
      <c r="AF29" s="244"/>
      <c r="AG29" s="244"/>
      <c r="AH29" s="244"/>
      <c r="AI29" s="245"/>
      <c r="AJ29" s="233"/>
      <c r="AK29" s="233"/>
      <c r="AL29" s="233"/>
      <c r="AM29" s="233"/>
      <c r="AN29" s="233"/>
      <c r="AO29" s="233"/>
    </row>
    <row r="30" spans="2:42" ht="10.5" customHeight="1" x14ac:dyDescent="0.15">
      <c r="B30" s="289"/>
      <c r="C30" s="291"/>
      <c r="D30" s="292"/>
      <c r="E30" s="292"/>
      <c r="F30" s="292"/>
      <c r="G30" s="293"/>
      <c r="H30" s="291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3"/>
      <c r="X30" s="291"/>
      <c r="Y30" s="293"/>
      <c r="Z30" s="235"/>
      <c r="AA30" s="237"/>
      <c r="AB30" s="238"/>
      <c r="AC30" s="238"/>
      <c r="AD30" s="238"/>
      <c r="AE30" s="238"/>
      <c r="AF30" s="238"/>
      <c r="AG30" s="238"/>
      <c r="AH30" s="238"/>
      <c r="AI30" s="239"/>
      <c r="AJ30" s="233"/>
      <c r="AK30" s="233"/>
      <c r="AL30" s="233"/>
      <c r="AM30" s="233"/>
      <c r="AN30" s="233"/>
      <c r="AO30" s="233"/>
    </row>
    <row r="31" spans="2:42" ht="10.5" customHeight="1" x14ac:dyDescent="0.15">
      <c r="B31" s="290"/>
      <c r="C31" s="240"/>
      <c r="D31" s="241"/>
      <c r="E31" s="241"/>
      <c r="F31" s="241"/>
      <c r="G31" s="242"/>
      <c r="H31" s="240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2"/>
      <c r="X31" s="240"/>
      <c r="Y31" s="242"/>
      <c r="Z31" s="236"/>
      <c r="AA31" s="240"/>
      <c r="AB31" s="241"/>
      <c r="AC31" s="241"/>
      <c r="AD31" s="241"/>
      <c r="AE31" s="241"/>
      <c r="AF31" s="241"/>
      <c r="AG31" s="241"/>
      <c r="AH31" s="241"/>
      <c r="AI31" s="242"/>
      <c r="AJ31" s="233"/>
      <c r="AK31" s="233"/>
      <c r="AL31" s="233"/>
      <c r="AM31" s="233"/>
      <c r="AN31" s="233"/>
      <c r="AO31" s="233"/>
    </row>
    <row r="32" spans="2:42" ht="14.25" customHeight="1" x14ac:dyDescent="0.15">
      <c r="B32" s="288">
        <v>5</v>
      </c>
      <c r="C32" s="237"/>
      <c r="D32" s="238"/>
      <c r="E32" s="238"/>
      <c r="F32" s="238"/>
      <c r="G32" s="239"/>
      <c r="H32" s="237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9"/>
      <c r="X32" s="237" t="s">
        <v>32</v>
      </c>
      <c r="Y32" s="239"/>
      <c r="Z32" s="234"/>
      <c r="AA32" s="243"/>
      <c r="AB32" s="244"/>
      <c r="AC32" s="244"/>
      <c r="AD32" s="244"/>
      <c r="AE32" s="244"/>
      <c r="AF32" s="244"/>
      <c r="AG32" s="244"/>
      <c r="AH32" s="244"/>
      <c r="AI32" s="245"/>
      <c r="AJ32" s="233"/>
      <c r="AK32" s="233"/>
      <c r="AL32" s="233"/>
      <c r="AM32" s="233"/>
      <c r="AN32" s="233"/>
      <c r="AO32" s="233"/>
    </row>
    <row r="33" spans="2:41" ht="10.5" customHeight="1" x14ac:dyDescent="0.15">
      <c r="B33" s="289"/>
      <c r="C33" s="291"/>
      <c r="D33" s="292"/>
      <c r="E33" s="292"/>
      <c r="F33" s="292"/>
      <c r="G33" s="293"/>
      <c r="H33" s="291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3"/>
      <c r="X33" s="291"/>
      <c r="Y33" s="293"/>
      <c r="Z33" s="235"/>
      <c r="AA33" s="237"/>
      <c r="AB33" s="238"/>
      <c r="AC33" s="238"/>
      <c r="AD33" s="238"/>
      <c r="AE33" s="238"/>
      <c r="AF33" s="238"/>
      <c r="AG33" s="238"/>
      <c r="AH33" s="238"/>
      <c r="AI33" s="239"/>
      <c r="AJ33" s="233"/>
      <c r="AK33" s="233"/>
      <c r="AL33" s="233"/>
      <c r="AM33" s="233"/>
      <c r="AN33" s="233"/>
      <c r="AO33" s="233"/>
    </row>
    <row r="34" spans="2:41" ht="10.5" customHeight="1" x14ac:dyDescent="0.15">
      <c r="B34" s="290"/>
      <c r="C34" s="240"/>
      <c r="D34" s="241"/>
      <c r="E34" s="241"/>
      <c r="F34" s="241"/>
      <c r="G34" s="242"/>
      <c r="H34" s="240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2"/>
      <c r="X34" s="240"/>
      <c r="Y34" s="242"/>
      <c r="Z34" s="236"/>
      <c r="AA34" s="240"/>
      <c r="AB34" s="241"/>
      <c r="AC34" s="241"/>
      <c r="AD34" s="241"/>
      <c r="AE34" s="241"/>
      <c r="AF34" s="241"/>
      <c r="AG34" s="241"/>
      <c r="AH34" s="241"/>
      <c r="AI34" s="242"/>
      <c r="AJ34" s="233"/>
      <c r="AK34" s="233"/>
      <c r="AL34" s="233"/>
      <c r="AM34" s="233"/>
      <c r="AN34" s="233"/>
      <c r="AO34" s="233"/>
    </row>
    <row r="35" spans="2:41" ht="14.25" customHeight="1" x14ac:dyDescent="0.15">
      <c r="B35" s="288">
        <v>6</v>
      </c>
      <c r="C35" s="237"/>
      <c r="D35" s="238"/>
      <c r="E35" s="238"/>
      <c r="F35" s="238"/>
      <c r="G35" s="239"/>
      <c r="H35" s="237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9"/>
      <c r="X35" s="237" t="s">
        <v>32</v>
      </c>
      <c r="Y35" s="239"/>
      <c r="Z35" s="234"/>
      <c r="AA35" s="243"/>
      <c r="AB35" s="244"/>
      <c r="AC35" s="244"/>
      <c r="AD35" s="244"/>
      <c r="AE35" s="244"/>
      <c r="AF35" s="244"/>
      <c r="AG35" s="244"/>
      <c r="AH35" s="244"/>
      <c r="AI35" s="245"/>
      <c r="AJ35" s="233"/>
      <c r="AK35" s="233"/>
      <c r="AL35" s="233"/>
      <c r="AM35" s="233"/>
      <c r="AN35" s="233"/>
      <c r="AO35" s="233"/>
    </row>
    <row r="36" spans="2:41" ht="10.5" customHeight="1" x14ac:dyDescent="0.15">
      <c r="B36" s="289"/>
      <c r="C36" s="291"/>
      <c r="D36" s="292"/>
      <c r="E36" s="292"/>
      <c r="F36" s="292"/>
      <c r="G36" s="293"/>
      <c r="H36" s="291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3"/>
      <c r="X36" s="291"/>
      <c r="Y36" s="293"/>
      <c r="Z36" s="235"/>
      <c r="AA36" s="237"/>
      <c r="AB36" s="238"/>
      <c r="AC36" s="238"/>
      <c r="AD36" s="238"/>
      <c r="AE36" s="238"/>
      <c r="AF36" s="238"/>
      <c r="AG36" s="238"/>
      <c r="AH36" s="238"/>
      <c r="AI36" s="239"/>
      <c r="AJ36" s="233"/>
      <c r="AK36" s="233"/>
      <c r="AL36" s="233"/>
      <c r="AM36" s="233"/>
      <c r="AN36" s="233"/>
      <c r="AO36" s="233"/>
    </row>
    <row r="37" spans="2:41" ht="10.5" customHeight="1" x14ac:dyDescent="0.15">
      <c r="B37" s="290"/>
      <c r="C37" s="240"/>
      <c r="D37" s="241"/>
      <c r="E37" s="241"/>
      <c r="F37" s="241"/>
      <c r="G37" s="242"/>
      <c r="H37" s="240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2"/>
      <c r="X37" s="240"/>
      <c r="Y37" s="242"/>
      <c r="Z37" s="236"/>
      <c r="AA37" s="240"/>
      <c r="AB37" s="241"/>
      <c r="AC37" s="241"/>
      <c r="AD37" s="241"/>
      <c r="AE37" s="241"/>
      <c r="AF37" s="241"/>
      <c r="AG37" s="241"/>
      <c r="AH37" s="241"/>
      <c r="AI37" s="242"/>
      <c r="AJ37" s="233"/>
      <c r="AK37" s="233"/>
      <c r="AL37" s="233"/>
      <c r="AM37" s="233"/>
      <c r="AN37" s="233"/>
      <c r="AO37" s="233"/>
    </row>
    <row r="38" spans="2:41" ht="14.25" customHeight="1" x14ac:dyDescent="0.15">
      <c r="B38" s="288">
        <v>7</v>
      </c>
      <c r="C38" s="237"/>
      <c r="D38" s="238"/>
      <c r="E38" s="238"/>
      <c r="F38" s="238"/>
      <c r="G38" s="239"/>
      <c r="H38" s="237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9"/>
      <c r="X38" s="237" t="s">
        <v>32</v>
      </c>
      <c r="Y38" s="239"/>
      <c r="Z38" s="234"/>
      <c r="AA38" s="243"/>
      <c r="AB38" s="244"/>
      <c r="AC38" s="244"/>
      <c r="AD38" s="244"/>
      <c r="AE38" s="244"/>
      <c r="AF38" s="244"/>
      <c r="AG38" s="244"/>
      <c r="AH38" s="244"/>
      <c r="AI38" s="245"/>
      <c r="AJ38" s="233"/>
      <c r="AK38" s="233"/>
      <c r="AL38" s="233"/>
      <c r="AM38" s="233"/>
      <c r="AN38" s="233"/>
      <c r="AO38" s="233"/>
    </row>
    <row r="39" spans="2:41" ht="10.5" customHeight="1" x14ac:dyDescent="0.15">
      <c r="B39" s="289"/>
      <c r="C39" s="291"/>
      <c r="D39" s="292"/>
      <c r="E39" s="292"/>
      <c r="F39" s="292"/>
      <c r="G39" s="293"/>
      <c r="H39" s="291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3"/>
      <c r="X39" s="291"/>
      <c r="Y39" s="293"/>
      <c r="Z39" s="235"/>
      <c r="AA39" s="237"/>
      <c r="AB39" s="238"/>
      <c r="AC39" s="238"/>
      <c r="AD39" s="238"/>
      <c r="AE39" s="238"/>
      <c r="AF39" s="238"/>
      <c r="AG39" s="238"/>
      <c r="AH39" s="238"/>
      <c r="AI39" s="239"/>
      <c r="AJ39" s="233"/>
      <c r="AK39" s="233"/>
      <c r="AL39" s="233"/>
      <c r="AM39" s="233"/>
      <c r="AN39" s="233"/>
      <c r="AO39" s="233"/>
    </row>
    <row r="40" spans="2:41" ht="10.5" customHeight="1" x14ac:dyDescent="0.15">
      <c r="B40" s="290"/>
      <c r="C40" s="240"/>
      <c r="D40" s="241"/>
      <c r="E40" s="241"/>
      <c r="F40" s="241"/>
      <c r="G40" s="242"/>
      <c r="H40" s="240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2"/>
      <c r="X40" s="240"/>
      <c r="Y40" s="242"/>
      <c r="Z40" s="236"/>
      <c r="AA40" s="240"/>
      <c r="AB40" s="241"/>
      <c r="AC40" s="241"/>
      <c r="AD40" s="241"/>
      <c r="AE40" s="241"/>
      <c r="AF40" s="241"/>
      <c r="AG40" s="241"/>
      <c r="AH40" s="241"/>
      <c r="AI40" s="242"/>
      <c r="AJ40" s="233"/>
      <c r="AK40" s="233"/>
      <c r="AL40" s="233"/>
      <c r="AM40" s="233"/>
      <c r="AN40" s="233"/>
      <c r="AO40" s="233"/>
    </row>
    <row r="41" spans="2:41" ht="14.25" customHeight="1" x14ac:dyDescent="0.15">
      <c r="B41" s="288">
        <v>8</v>
      </c>
      <c r="C41" s="237"/>
      <c r="D41" s="238"/>
      <c r="E41" s="238"/>
      <c r="F41" s="238"/>
      <c r="G41" s="239"/>
      <c r="H41" s="237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9"/>
      <c r="X41" s="237" t="s">
        <v>32</v>
      </c>
      <c r="Y41" s="239"/>
      <c r="Z41" s="234"/>
      <c r="AA41" s="243"/>
      <c r="AB41" s="244"/>
      <c r="AC41" s="244"/>
      <c r="AD41" s="244"/>
      <c r="AE41" s="244"/>
      <c r="AF41" s="244"/>
      <c r="AG41" s="244"/>
      <c r="AH41" s="244"/>
      <c r="AI41" s="245"/>
      <c r="AJ41" s="233"/>
      <c r="AK41" s="233"/>
      <c r="AL41" s="233"/>
      <c r="AM41" s="233"/>
      <c r="AN41" s="233"/>
      <c r="AO41" s="233"/>
    </row>
    <row r="42" spans="2:41" ht="10.5" customHeight="1" x14ac:dyDescent="0.15">
      <c r="B42" s="289"/>
      <c r="C42" s="291"/>
      <c r="D42" s="292"/>
      <c r="E42" s="292"/>
      <c r="F42" s="292"/>
      <c r="G42" s="293"/>
      <c r="H42" s="291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3"/>
      <c r="X42" s="291"/>
      <c r="Y42" s="293"/>
      <c r="Z42" s="235"/>
      <c r="AA42" s="237"/>
      <c r="AB42" s="238"/>
      <c r="AC42" s="238"/>
      <c r="AD42" s="238"/>
      <c r="AE42" s="238"/>
      <c r="AF42" s="238"/>
      <c r="AG42" s="238"/>
      <c r="AH42" s="238"/>
      <c r="AI42" s="239"/>
      <c r="AJ42" s="233"/>
      <c r="AK42" s="233"/>
      <c r="AL42" s="233"/>
      <c r="AM42" s="233"/>
      <c r="AN42" s="233"/>
      <c r="AO42" s="233"/>
    </row>
    <row r="43" spans="2:41" ht="10.5" customHeight="1" x14ac:dyDescent="0.15">
      <c r="B43" s="290"/>
      <c r="C43" s="240"/>
      <c r="D43" s="241"/>
      <c r="E43" s="241"/>
      <c r="F43" s="241"/>
      <c r="G43" s="242"/>
      <c r="H43" s="240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2"/>
      <c r="X43" s="240"/>
      <c r="Y43" s="242"/>
      <c r="Z43" s="236"/>
      <c r="AA43" s="240"/>
      <c r="AB43" s="241"/>
      <c r="AC43" s="241"/>
      <c r="AD43" s="241"/>
      <c r="AE43" s="241"/>
      <c r="AF43" s="241"/>
      <c r="AG43" s="241"/>
      <c r="AH43" s="241"/>
      <c r="AI43" s="242"/>
      <c r="AJ43" s="233"/>
      <c r="AK43" s="233"/>
      <c r="AL43" s="233"/>
      <c r="AM43" s="233"/>
      <c r="AN43" s="233"/>
      <c r="AO43" s="233"/>
    </row>
    <row r="44" spans="2:41" ht="14.25" customHeight="1" x14ac:dyDescent="0.15">
      <c r="B44" s="288">
        <v>9</v>
      </c>
      <c r="C44" s="237"/>
      <c r="D44" s="238"/>
      <c r="E44" s="238"/>
      <c r="F44" s="238"/>
      <c r="G44" s="239"/>
      <c r="H44" s="237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9"/>
      <c r="X44" s="237" t="s">
        <v>32</v>
      </c>
      <c r="Y44" s="239"/>
      <c r="Z44" s="234"/>
      <c r="AA44" s="243"/>
      <c r="AB44" s="244"/>
      <c r="AC44" s="244"/>
      <c r="AD44" s="244"/>
      <c r="AE44" s="244"/>
      <c r="AF44" s="244"/>
      <c r="AG44" s="244"/>
      <c r="AH44" s="244"/>
      <c r="AI44" s="245"/>
      <c r="AJ44" s="233"/>
      <c r="AK44" s="233"/>
      <c r="AL44" s="233"/>
      <c r="AM44" s="233"/>
      <c r="AN44" s="233"/>
      <c r="AO44" s="233"/>
    </row>
    <row r="45" spans="2:41" ht="10.5" customHeight="1" x14ac:dyDescent="0.15">
      <c r="B45" s="289"/>
      <c r="C45" s="291"/>
      <c r="D45" s="292"/>
      <c r="E45" s="292"/>
      <c r="F45" s="292"/>
      <c r="G45" s="293"/>
      <c r="H45" s="291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3"/>
      <c r="X45" s="291"/>
      <c r="Y45" s="293"/>
      <c r="Z45" s="235"/>
      <c r="AA45" s="237"/>
      <c r="AB45" s="238"/>
      <c r="AC45" s="238"/>
      <c r="AD45" s="238"/>
      <c r="AE45" s="238"/>
      <c r="AF45" s="238"/>
      <c r="AG45" s="238"/>
      <c r="AH45" s="238"/>
      <c r="AI45" s="239"/>
      <c r="AJ45" s="233"/>
      <c r="AK45" s="233"/>
      <c r="AL45" s="233"/>
      <c r="AM45" s="233"/>
      <c r="AN45" s="233"/>
      <c r="AO45" s="233"/>
    </row>
    <row r="46" spans="2:41" ht="10.5" customHeight="1" x14ac:dyDescent="0.15">
      <c r="B46" s="290"/>
      <c r="C46" s="240"/>
      <c r="D46" s="241"/>
      <c r="E46" s="241"/>
      <c r="F46" s="241"/>
      <c r="G46" s="242"/>
      <c r="H46" s="240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2"/>
      <c r="X46" s="240"/>
      <c r="Y46" s="242"/>
      <c r="Z46" s="236"/>
      <c r="AA46" s="240"/>
      <c r="AB46" s="241"/>
      <c r="AC46" s="241"/>
      <c r="AD46" s="241"/>
      <c r="AE46" s="241"/>
      <c r="AF46" s="241"/>
      <c r="AG46" s="241"/>
      <c r="AH46" s="241"/>
      <c r="AI46" s="242"/>
      <c r="AJ46" s="233"/>
      <c r="AK46" s="233"/>
      <c r="AL46" s="233"/>
      <c r="AM46" s="233"/>
      <c r="AN46" s="233"/>
      <c r="AO46" s="233"/>
    </row>
    <row r="47" spans="2:41" ht="14.25" customHeight="1" x14ac:dyDescent="0.15">
      <c r="B47" s="288">
        <v>10</v>
      </c>
      <c r="C47" s="237"/>
      <c r="D47" s="238"/>
      <c r="E47" s="238"/>
      <c r="F47" s="238"/>
      <c r="G47" s="239"/>
      <c r="H47" s="237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9"/>
      <c r="X47" s="237" t="s">
        <v>32</v>
      </c>
      <c r="Y47" s="239"/>
      <c r="Z47" s="234"/>
      <c r="AA47" s="243"/>
      <c r="AB47" s="244"/>
      <c r="AC47" s="244"/>
      <c r="AD47" s="244"/>
      <c r="AE47" s="244"/>
      <c r="AF47" s="244"/>
      <c r="AG47" s="244"/>
      <c r="AH47" s="244"/>
      <c r="AI47" s="245"/>
      <c r="AJ47" s="233"/>
      <c r="AK47" s="233"/>
      <c r="AL47" s="233"/>
      <c r="AM47" s="233"/>
      <c r="AN47" s="233"/>
      <c r="AO47" s="233"/>
    </row>
    <row r="48" spans="2:41" ht="10.5" customHeight="1" x14ac:dyDescent="0.15">
      <c r="B48" s="289"/>
      <c r="C48" s="291"/>
      <c r="D48" s="292"/>
      <c r="E48" s="292"/>
      <c r="F48" s="292"/>
      <c r="G48" s="293"/>
      <c r="H48" s="291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3"/>
      <c r="X48" s="291"/>
      <c r="Y48" s="293"/>
      <c r="Z48" s="235"/>
      <c r="AA48" s="237"/>
      <c r="AB48" s="238"/>
      <c r="AC48" s="238"/>
      <c r="AD48" s="238"/>
      <c r="AE48" s="238"/>
      <c r="AF48" s="238"/>
      <c r="AG48" s="238"/>
      <c r="AH48" s="238"/>
      <c r="AI48" s="239"/>
      <c r="AJ48" s="233"/>
      <c r="AK48" s="233"/>
      <c r="AL48" s="233"/>
      <c r="AM48" s="233"/>
      <c r="AN48" s="233"/>
      <c r="AO48" s="233"/>
    </row>
    <row r="49" spans="2:41" ht="10.5" customHeight="1" x14ac:dyDescent="0.15">
      <c r="B49" s="290"/>
      <c r="C49" s="240"/>
      <c r="D49" s="241"/>
      <c r="E49" s="241"/>
      <c r="F49" s="241"/>
      <c r="G49" s="242"/>
      <c r="H49" s="240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2"/>
      <c r="X49" s="240"/>
      <c r="Y49" s="242"/>
      <c r="Z49" s="236"/>
      <c r="AA49" s="240"/>
      <c r="AB49" s="241"/>
      <c r="AC49" s="241"/>
      <c r="AD49" s="241"/>
      <c r="AE49" s="241"/>
      <c r="AF49" s="241"/>
      <c r="AG49" s="241"/>
      <c r="AH49" s="241"/>
      <c r="AI49" s="242"/>
      <c r="AJ49" s="233"/>
      <c r="AK49" s="233"/>
      <c r="AL49" s="233"/>
      <c r="AM49" s="233"/>
      <c r="AN49" s="233"/>
      <c r="AO49" s="233"/>
    </row>
    <row r="50" spans="2:41" ht="3.75" customHeight="1" x14ac:dyDescent="0.15">
      <c r="B50" s="395" t="s">
        <v>33</v>
      </c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</row>
    <row r="51" spans="2:41" ht="7.5" customHeight="1" x14ac:dyDescent="0.15"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</row>
    <row r="52" spans="2:41" ht="7.5" customHeight="1" x14ac:dyDescent="0.15"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</row>
    <row r="53" spans="2:41" ht="14.25" customHeight="1" x14ac:dyDescent="0.15">
      <c r="B53" s="256" t="s">
        <v>17</v>
      </c>
      <c r="C53" s="257"/>
      <c r="D53" s="257"/>
      <c r="E53" s="257"/>
      <c r="F53" s="257"/>
      <c r="G53" s="258"/>
      <c r="H53" s="333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34"/>
      <c r="T53" s="334"/>
      <c r="U53" s="334"/>
      <c r="V53" s="334"/>
      <c r="W53" s="334"/>
      <c r="X53" s="334"/>
      <c r="Y53" s="335"/>
      <c r="Z53" s="336" t="s">
        <v>34</v>
      </c>
      <c r="AA53" s="336"/>
      <c r="AB53" s="336"/>
      <c r="AC53" s="336"/>
      <c r="AD53" s="336"/>
      <c r="AE53" s="336"/>
      <c r="AF53" s="337"/>
      <c r="AG53" s="338"/>
      <c r="AH53" s="338"/>
      <c r="AI53" s="338"/>
      <c r="AJ53" s="338"/>
      <c r="AK53" s="338"/>
      <c r="AL53" s="338"/>
      <c r="AM53" s="338"/>
      <c r="AN53" s="338"/>
      <c r="AO53" s="339"/>
    </row>
    <row r="54" spans="2:41" ht="10.5" customHeight="1" x14ac:dyDescent="0.15">
      <c r="B54" s="316" t="s">
        <v>35</v>
      </c>
      <c r="C54" s="317"/>
      <c r="D54" s="317"/>
      <c r="E54" s="317"/>
      <c r="F54" s="317"/>
      <c r="G54" s="318"/>
      <c r="H54" s="326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8"/>
      <c r="Z54" s="332"/>
      <c r="AA54" s="332"/>
      <c r="AB54" s="332"/>
      <c r="AC54" s="332"/>
      <c r="AD54" s="332"/>
      <c r="AE54" s="33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3"/>
    </row>
    <row r="55" spans="2:41" ht="10.5" customHeight="1" x14ac:dyDescent="0.15">
      <c r="B55" s="319"/>
      <c r="C55" s="320"/>
      <c r="D55" s="320"/>
      <c r="E55" s="320"/>
      <c r="F55" s="320"/>
      <c r="G55" s="321"/>
      <c r="H55" s="329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1"/>
      <c r="Z55" s="332"/>
      <c r="AA55" s="332"/>
      <c r="AB55" s="332"/>
      <c r="AC55" s="332"/>
      <c r="AD55" s="332"/>
      <c r="AE55" s="33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3"/>
    </row>
    <row r="56" spans="2:41" ht="14.25" customHeight="1" x14ac:dyDescent="0.15">
      <c r="B56" s="256" t="s">
        <v>17</v>
      </c>
      <c r="C56" s="257"/>
      <c r="D56" s="257"/>
      <c r="E56" s="257"/>
      <c r="F56" s="257"/>
      <c r="G56" s="258"/>
      <c r="H56" s="333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5"/>
      <c r="Z56" s="336" t="s">
        <v>34</v>
      </c>
      <c r="AA56" s="336"/>
      <c r="AB56" s="336"/>
      <c r="AC56" s="336"/>
      <c r="AD56" s="336"/>
      <c r="AE56" s="336"/>
      <c r="AF56" s="337"/>
      <c r="AG56" s="338"/>
      <c r="AH56" s="338"/>
      <c r="AI56" s="338"/>
      <c r="AJ56" s="338"/>
      <c r="AK56" s="338"/>
      <c r="AL56" s="338"/>
      <c r="AM56" s="338"/>
      <c r="AN56" s="338"/>
      <c r="AO56" s="339"/>
    </row>
    <row r="57" spans="2:41" ht="10.5" customHeight="1" x14ac:dyDescent="0.15">
      <c r="B57" s="316" t="s">
        <v>35</v>
      </c>
      <c r="C57" s="317"/>
      <c r="D57" s="317"/>
      <c r="E57" s="317"/>
      <c r="F57" s="317"/>
      <c r="G57" s="318"/>
      <c r="H57" s="326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8"/>
      <c r="Z57" s="332"/>
      <c r="AA57" s="332"/>
      <c r="AB57" s="332"/>
      <c r="AC57" s="332"/>
      <c r="AD57" s="332"/>
      <c r="AE57" s="33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3"/>
    </row>
    <row r="58" spans="2:41" ht="10.5" customHeight="1" x14ac:dyDescent="0.15">
      <c r="B58" s="319"/>
      <c r="C58" s="320"/>
      <c r="D58" s="320"/>
      <c r="E58" s="320"/>
      <c r="F58" s="320"/>
      <c r="G58" s="321"/>
      <c r="H58" s="329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1"/>
      <c r="Z58" s="332"/>
      <c r="AA58" s="332"/>
      <c r="AB58" s="332"/>
      <c r="AC58" s="332"/>
      <c r="AD58" s="332"/>
      <c r="AE58" s="33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3"/>
    </row>
    <row r="59" spans="2:41" ht="14.25" customHeight="1" x14ac:dyDescent="0.15">
      <c r="B59" s="256" t="s">
        <v>17</v>
      </c>
      <c r="C59" s="257"/>
      <c r="D59" s="257"/>
      <c r="E59" s="257"/>
      <c r="F59" s="257"/>
      <c r="G59" s="258"/>
      <c r="H59" s="333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5"/>
      <c r="Z59" s="336" t="s">
        <v>34</v>
      </c>
      <c r="AA59" s="336"/>
      <c r="AB59" s="336"/>
      <c r="AC59" s="336"/>
      <c r="AD59" s="336"/>
      <c r="AE59" s="336"/>
      <c r="AF59" s="337"/>
      <c r="AG59" s="338"/>
      <c r="AH59" s="338"/>
      <c r="AI59" s="338"/>
      <c r="AJ59" s="338"/>
      <c r="AK59" s="338"/>
      <c r="AL59" s="338"/>
      <c r="AM59" s="338"/>
      <c r="AN59" s="338"/>
      <c r="AO59" s="339"/>
    </row>
    <row r="60" spans="2:41" ht="10.5" customHeight="1" x14ac:dyDescent="0.15">
      <c r="B60" s="316" t="s">
        <v>35</v>
      </c>
      <c r="C60" s="317"/>
      <c r="D60" s="317"/>
      <c r="E60" s="317"/>
      <c r="F60" s="317"/>
      <c r="G60" s="318"/>
      <c r="H60" s="326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8"/>
      <c r="Z60" s="332"/>
      <c r="AA60" s="332"/>
      <c r="AB60" s="332"/>
      <c r="AC60" s="332"/>
      <c r="AD60" s="332"/>
      <c r="AE60" s="33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3"/>
    </row>
    <row r="61" spans="2:41" ht="10.5" customHeight="1" x14ac:dyDescent="0.15">
      <c r="B61" s="319"/>
      <c r="C61" s="320"/>
      <c r="D61" s="320"/>
      <c r="E61" s="320"/>
      <c r="F61" s="320"/>
      <c r="G61" s="321"/>
      <c r="H61" s="329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1"/>
      <c r="Z61" s="332"/>
      <c r="AA61" s="332"/>
      <c r="AB61" s="332"/>
      <c r="AC61" s="332"/>
      <c r="AD61" s="332"/>
      <c r="AE61" s="332"/>
      <c r="AF61" s="322"/>
      <c r="AG61" s="322"/>
      <c r="AH61" s="322"/>
      <c r="AI61" s="322"/>
      <c r="AJ61" s="322"/>
      <c r="AK61" s="322"/>
      <c r="AL61" s="322"/>
      <c r="AM61" s="322"/>
      <c r="AN61" s="322"/>
      <c r="AO61" s="323"/>
    </row>
    <row r="62" spans="2:41" ht="14.25" customHeight="1" x14ac:dyDescent="0.15">
      <c r="B62" s="246" t="str">
        <f>C1</f>
        <v>プロⅢ</v>
      </c>
      <c r="C62" s="324"/>
      <c r="D62" s="324"/>
      <c r="E62" s="324"/>
      <c r="F62" s="324"/>
      <c r="G62" s="325"/>
      <c r="Z62" s="27"/>
      <c r="AA62" s="27"/>
      <c r="AB62" s="27"/>
      <c r="AC62" s="27"/>
      <c r="AD62" s="27"/>
      <c r="AE62" s="27"/>
      <c r="AF62" s="27"/>
      <c r="AG62" s="41" t="s">
        <v>14</v>
      </c>
      <c r="AH62" s="27"/>
      <c r="AI62" s="27"/>
      <c r="AJ62" s="214"/>
      <c r="AK62" s="214"/>
      <c r="AL62" s="27"/>
      <c r="AM62" s="27"/>
      <c r="AN62" s="27"/>
      <c r="AO62" s="27"/>
    </row>
    <row r="63" spans="2:41" ht="16.5" customHeight="1" x14ac:dyDescent="0.15">
      <c r="B63" s="340"/>
      <c r="C63" s="340"/>
      <c r="D63" s="340"/>
      <c r="E63" s="340"/>
      <c r="F63" s="340"/>
      <c r="G63" s="340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G63" s="50"/>
      <c r="AH63" s="50"/>
      <c r="AI63" s="50"/>
      <c r="AJ63" s="50"/>
      <c r="AK63" s="50"/>
      <c r="AL63" s="50"/>
      <c r="AM63" s="50"/>
      <c r="AN63" s="50"/>
      <c r="AO63" s="50"/>
    </row>
    <row r="64" spans="2:41" ht="21.75" customHeight="1" x14ac:dyDescent="0.15">
      <c r="B64" s="255" t="str">
        <f>"プロジェクト発表会　「"&amp;RIGHT(C1,1)&amp;"類」　調査用紙"</f>
        <v>プロジェクト発表会　「Ⅲ類」　調査用紙</v>
      </c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</row>
    <row r="65" spans="1:42" ht="8.25" customHeight="1" x14ac:dyDescent="0.15"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15"/>
      <c r="AM65" s="215"/>
      <c r="AN65" s="215"/>
      <c r="AO65" s="215"/>
    </row>
    <row r="66" spans="1:42" ht="16.5" customHeight="1" x14ac:dyDescent="0.15">
      <c r="B66" s="249" t="s">
        <v>15</v>
      </c>
      <c r="C66" s="250"/>
      <c r="D66" s="250"/>
      <c r="E66" s="250"/>
      <c r="F66" s="250"/>
      <c r="G66" s="251"/>
      <c r="H66" s="252">
        <f>申込シート①!B4</f>
        <v>0</v>
      </c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4"/>
      <c r="W66" s="27"/>
      <c r="X66" s="27"/>
      <c r="Y66" s="27"/>
      <c r="Z66" s="27"/>
      <c r="AA66" s="27"/>
      <c r="AB66" s="27"/>
      <c r="AC66" s="27"/>
      <c r="AD66" s="27"/>
      <c r="AE66" s="27"/>
    </row>
    <row r="67" spans="1:42" ht="20.25" customHeight="1" x14ac:dyDescent="0.15">
      <c r="B67" s="249" t="s">
        <v>1</v>
      </c>
      <c r="C67" s="250"/>
      <c r="D67" s="250"/>
      <c r="E67" s="250"/>
      <c r="F67" s="250"/>
      <c r="G67" s="251"/>
      <c r="H67" s="252" t="e">
        <f>申込シート①!B10</f>
        <v>#N/A</v>
      </c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4"/>
      <c r="AA67" s="249" t="s">
        <v>16</v>
      </c>
      <c r="AB67" s="250"/>
      <c r="AC67" s="250"/>
      <c r="AD67" s="250"/>
      <c r="AE67" s="251"/>
      <c r="AF67" s="252" t="e">
        <f>申込シート①!D10</f>
        <v>#N/A</v>
      </c>
      <c r="AG67" s="253"/>
      <c r="AH67" s="253"/>
      <c r="AI67" s="253"/>
      <c r="AJ67" s="253"/>
      <c r="AK67" s="253"/>
      <c r="AL67" s="253"/>
      <c r="AM67" s="253"/>
      <c r="AN67" s="253"/>
      <c r="AO67" s="254"/>
    </row>
    <row r="68" spans="1:42" ht="20.25" customHeight="1" x14ac:dyDescent="0.15">
      <c r="B68" s="256" t="s">
        <v>17</v>
      </c>
      <c r="C68" s="257"/>
      <c r="D68" s="257"/>
      <c r="E68" s="257"/>
      <c r="F68" s="257"/>
      <c r="G68" s="258"/>
      <c r="H68" s="252" t="e">
        <f>申込シート①!E12</f>
        <v>#N/A</v>
      </c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  <c r="AE68" s="254"/>
      <c r="AF68" s="267" t="s">
        <v>6</v>
      </c>
      <c r="AG68" s="268"/>
      <c r="AH68" s="268"/>
      <c r="AI68" s="268"/>
      <c r="AJ68" s="268"/>
      <c r="AK68" s="268"/>
      <c r="AL68" s="268"/>
      <c r="AM68" s="268"/>
      <c r="AN68" s="268"/>
      <c r="AO68" s="269"/>
    </row>
    <row r="69" spans="1:42" ht="20.25" customHeight="1" x14ac:dyDescent="0.15">
      <c r="B69" s="270" t="s">
        <v>18</v>
      </c>
      <c r="C69" s="265"/>
      <c r="D69" s="265"/>
      <c r="E69" s="265"/>
      <c r="F69" s="265"/>
      <c r="G69" s="266"/>
      <c r="H69" s="271" t="e">
        <f>申込シート①!D12 &amp; "課程"</f>
        <v>#N/A</v>
      </c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3"/>
      <c r="AA69" s="273"/>
      <c r="AB69" s="273"/>
      <c r="AC69" s="273"/>
      <c r="AD69" s="273"/>
      <c r="AE69" s="274"/>
      <c r="AF69" s="275" t="e">
        <f>申込シート①!B15</f>
        <v>#N/A</v>
      </c>
      <c r="AG69" s="276"/>
      <c r="AH69" s="276"/>
      <c r="AI69" s="276"/>
      <c r="AJ69" s="276"/>
      <c r="AK69" s="276"/>
      <c r="AL69" s="276"/>
      <c r="AM69" s="276"/>
      <c r="AN69" s="276"/>
      <c r="AO69" s="277"/>
    </row>
    <row r="70" spans="1:42" ht="20.25" customHeight="1" x14ac:dyDescent="0.15">
      <c r="B70" s="270"/>
      <c r="C70" s="265"/>
      <c r="D70" s="265"/>
      <c r="E70" s="265"/>
      <c r="F70" s="265"/>
      <c r="G70" s="266"/>
      <c r="H70" s="281" t="e">
        <f>申込シート①!E10</f>
        <v>#N/A</v>
      </c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3"/>
      <c r="AF70" s="267" t="s">
        <v>19</v>
      </c>
      <c r="AG70" s="268"/>
      <c r="AH70" s="268"/>
      <c r="AI70" s="268"/>
      <c r="AJ70" s="268"/>
      <c r="AK70" s="268"/>
      <c r="AL70" s="268"/>
      <c r="AM70" s="268"/>
      <c r="AN70" s="268"/>
      <c r="AO70" s="269"/>
    </row>
    <row r="71" spans="1:42" ht="20.25" customHeight="1" x14ac:dyDescent="0.15">
      <c r="B71" s="259"/>
      <c r="C71" s="260"/>
      <c r="D71" s="260"/>
      <c r="E71" s="260"/>
      <c r="F71" s="260"/>
      <c r="G71" s="261"/>
      <c r="H71" s="284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6"/>
      <c r="AF71" s="275" t="e">
        <f>申込シート①!B17</f>
        <v>#N/A</v>
      </c>
      <c r="AG71" s="276"/>
      <c r="AH71" s="276"/>
      <c r="AI71" s="276"/>
      <c r="AJ71" s="276"/>
      <c r="AK71" s="276"/>
      <c r="AL71" s="276"/>
      <c r="AM71" s="276"/>
      <c r="AN71" s="276"/>
      <c r="AO71" s="277"/>
    </row>
    <row r="72" spans="1:42" ht="24" customHeight="1" x14ac:dyDescent="0.15">
      <c r="B72" s="249" t="s">
        <v>7</v>
      </c>
      <c r="C72" s="250"/>
      <c r="D72" s="250"/>
      <c r="E72" s="250"/>
      <c r="F72" s="250"/>
      <c r="G72" s="251"/>
      <c r="H72" s="312" t="e">
        <f>申込シート①!D15</f>
        <v>#N/A</v>
      </c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4"/>
      <c r="AP72" s="48"/>
    </row>
    <row r="73" spans="1:42" ht="24" customHeight="1" x14ac:dyDescent="0.15">
      <c r="B73" s="367" t="s">
        <v>36</v>
      </c>
      <c r="C73" s="250"/>
      <c r="D73" s="250"/>
      <c r="E73" s="250"/>
      <c r="F73" s="250"/>
      <c r="G73" s="251"/>
      <c r="H73" s="344" t="str">
        <f>B15</f>
        <v>Ⅲ　　類</v>
      </c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345"/>
      <c r="Z73" s="346"/>
      <c r="AA73" s="249" t="s">
        <v>21</v>
      </c>
      <c r="AB73" s="250"/>
      <c r="AC73" s="250"/>
      <c r="AD73" s="250"/>
      <c r="AE73" s="251"/>
      <c r="AF73" s="252" t="str">
        <f>申込シート①!B22&amp;"  "&amp;申込シート①!C22</f>
        <v xml:space="preserve">  </v>
      </c>
      <c r="AG73" s="253"/>
      <c r="AH73" s="253"/>
      <c r="AI73" s="253"/>
      <c r="AJ73" s="253"/>
      <c r="AK73" s="253"/>
      <c r="AL73" s="253"/>
      <c r="AM73" s="253"/>
      <c r="AN73" s="253"/>
      <c r="AO73" s="44"/>
    </row>
    <row r="74" spans="1:42" ht="10.5" customHeight="1" x14ac:dyDescent="0.15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</row>
    <row r="75" spans="1:42" ht="25.5" customHeight="1" x14ac:dyDescent="0.15">
      <c r="B75" s="367" t="s">
        <v>37</v>
      </c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1"/>
      <c r="V75" s="361"/>
      <c r="W75" s="362"/>
      <c r="X75" s="362"/>
      <c r="Y75" s="362"/>
      <c r="Z75" s="362"/>
      <c r="AA75" s="362"/>
      <c r="AB75" s="362"/>
      <c r="AC75" s="362"/>
      <c r="AD75" s="362"/>
      <c r="AE75" s="362"/>
      <c r="AF75" s="362"/>
      <c r="AG75" s="362"/>
      <c r="AH75" s="362"/>
      <c r="AI75" s="362"/>
      <c r="AJ75" s="362"/>
      <c r="AK75" s="362"/>
      <c r="AL75" s="362"/>
      <c r="AM75" s="362"/>
      <c r="AN75" s="362"/>
      <c r="AO75" s="381"/>
      <c r="AP75" s="27"/>
    </row>
    <row r="76" spans="1:42" ht="7.5" customHeight="1" x14ac:dyDescent="0.15">
      <c r="A76" s="51" t="s">
        <v>38</v>
      </c>
      <c r="B76" s="213"/>
      <c r="C76" s="213"/>
      <c r="D76" s="213"/>
      <c r="E76" s="213"/>
      <c r="F76" s="213"/>
      <c r="G76" s="213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54"/>
      <c r="AB76" s="54"/>
      <c r="AC76" s="54"/>
      <c r="AD76" s="54"/>
      <c r="AE76" s="54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</row>
    <row r="77" spans="1:42" ht="25.5" customHeight="1" x14ac:dyDescent="0.15">
      <c r="B77" s="256" t="s">
        <v>39</v>
      </c>
      <c r="C77" s="257"/>
      <c r="D77" s="257"/>
      <c r="E77" s="257"/>
      <c r="F77" s="257"/>
      <c r="G77" s="258"/>
      <c r="H77" s="392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394"/>
      <c r="AA77" s="249" t="s">
        <v>40</v>
      </c>
      <c r="AB77" s="250"/>
      <c r="AC77" s="250"/>
      <c r="AD77" s="250"/>
      <c r="AE77" s="250"/>
      <c r="AF77" s="250"/>
      <c r="AG77" s="250"/>
      <c r="AH77" s="251"/>
      <c r="AI77" s="249" t="s">
        <v>41</v>
      </c>
      <c r="AJ77" s="250"/>
      <c r="AK77" s="250"/>
      <c r="AL77" s="250"/>
      <c r="AM77" s="250"/>
      <c r="AN77" s="250"/>
      <c r="AO77" s="251"/>
      <c r="AP77" s="27"/>
    </row>
    <row r="78" spans="1:42" ht="25.5" customHeight="1" x14ac:dyDescent="0.15">
      <c r="B78" s="270"/>
      <c r="C78" s="265"/>
      <c r="D78" s="265"/>
      <c r="E78" s="265"/>
      <c r="F78" s="265"/>
      <c r="G78" s="266"/>
      <c r="H78" s="341" t="s">
        <v>42</v>
      </c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  <c r="Z78" s="343"/>
      <c r="AA78" s="361"/>
      <c r="AB78" s="362"/>
      <c r="AC78" s="362"/>
      <c r="AD78" s="362"/>
      <c r="AE78" s="362"/>
      <c r="AF78" s="362"/>
      <c r="AG78" s="372" t="s">
        <v>43</v>
      </c>
      <c r="AH78" s="373"/>
      <c r="AI78" s="374"/>
      <c r="AJ78" s="375"/>
      <c r="AK78" s="375"/>
      <c r="AL78" s="375"/>
      <c r="AM78" s="375"/>
      <c r="AN78" s="375"/>
      <c r="AO78" s="376"/>
      <c r="AP78" s="27"/>
    </row>
    <row r="79" spans="1:42" ht="25.5" customHeight="1" x14ac:dyDescent="0.15">
      <c r="B79" s="259"/>
      <c r="C79" s="260"/>
      <c r="D79" s="260"/>
      <c r="E79" s="260"/>
      <c r="F79" s="260"/>
      <c r="G79" s="261"/>
      <c r="H79" s="341" t="s">
        <v>44</v>
      </c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3"/>
      <c r="AA79" s="377"/>
      <c r="AB79" s="362"/>
      <c r="AC79" s="362"/>
      <c r="AD79" s="362"/>
      <c r="AE79" s="362"/>
      <c r="AF79" s="362"/>
      <c r="AG79" s="372" t="s">
        <v>43</v>
      </c>
      <c r="AH79" s="373"/>
      <c r="AI79" s="374"/>
      <c r="AJ79" s="375"/>
      <c r="AK79" s="375"/>
      <c r="AL79" s="375"/>
      <c r="AM79" s="375"/>
      <c r="AN79" s="375"/>
      <c r="AO79" s="376"/>
      <c r="AP79" s="27"/>
    </row>
    <row r="80" spans="1:42" ht="7.5" customHeight="1" x14ac:dyDescent="0.15">
      <c r="A80" s="51" t="s">
        <v>38</v>
      </c>
      <c r="B80" s="52"/>
      <c r="C80" s="52"/>
      <c r="D80" s="52"/>
      <c r="E80" s="52"/>
      <c r="F80" s="52"/>
      <c r="G80" s="52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28"/>
      <c r="W80" s="53"/>
      <c r="X80" s="53"/>
      <c r="Y80" s="53"/>
      <c r="Z80" s="53"/>
      <c r="AA80" s="54"/>
      <c r="AB80" s="54"/>
      <c r="AC80" s="54"/>
      <c r="AD80" s="54"/>
      <c r="AE80" s="54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</row>
    <row r="81" spans="1:42" ht="16.5" customHeight="1" x14ac:dyDescent="0.15">
      <c r="A81" s="51"/>
      <c r="B81" s="256" t="s">
        <v>45</v>
      </c>
      <c r="C81" s="257"/>
      <c r="D81" s="257"/>
      <c r="E81" s="257"/>
      <c r="F81" s="257"/>
      <c r="G81" s="258"/>
      <c r="H81" s="364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8"/>
      <c r="AA81" s="178"/>
      <c r="AB81" s="54"/>
      <c r="AC81" s="54"/>
      <c r="AD81" s="54"/>
      <c r="AE81" s="54"/>
      <c r="AF81" s="179"/>
      <c r="AG81" s="180"/>
      <c r="AH81" s="180"/>
      <c r="AI81" s="180"/>
      <c r="AJ81" s="180"/>
      <c r="AK81" s="180"/>
      <c r="AL81" s="180"/>
      <c r="AM81" s="180"/>
      <c r="AN81" s="180"/>
      <c r="AO81" s="180"/>
      <c r="AP81" s="27"/>
    </row>
    <row r="82" spans="1:42" ht="16.5" customHeight="1" x14ac:dyDescent="0.15">
      <c r="A82" s="51"/>
      <c r="B82" s="368" t="s">
        <v>46</v>
      </c>
      <c r="C82" s="369"/>
      <c r="D82" s="369"/>
      <c r="E82" s="369"/>
      <c r="F82" s="369"/>
      <c r="G82" s="370"/>
      <c r="H82" s="356"/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7"/>
      <c r="X82" s="357"/>
      <c r="Y82" s="357"/>
      <c r="Z82" s="359"/>
      <c r="AA82" s="178"/>
      <c r="AB82" s="200"/>
      <c r="AC82" s="54"/>
      <c r="AD82" s="54"/>
      <c r="AE82" s="54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27"/>
    </row>
    <row r="83" spans="1:42" ht="8.25" customHeight="1" x14ac:dyDescent="0.15">
      <c r="A83" s="51"/>
      <c r="B83" s="371"/>
      <c r="C83" s="371"/>
      <c r="D83" s="371"/>
      <c r="E83" s="213"/>
      <c r="F83" s="213"/>
      <c r="G83" s="213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54"/>
      <c r="AB83" s="54"/>
      <c r="AC83" s="54"/>
      <c r="AD83" s="54"/>
      <c r="AE83" s="54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7"/>
    </row>
    <row r="84" spans="1:42" ht="13.5" customHeight="1" x14ac:dyDescent="0.15">
      <c r="B84" s="58" t="s">
        <v>47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8"/>
      <c r="AG84" s="58"/>
      <c r="AH84" s="58"/>
      <c r="AI84" s="58"/>
      <c r="AJ84" s="58"/>
      <c r="AK84" s="58"/>
      <c r="AL84" s="58"/>
      <c r="AM84" s="58"/>
      <c r="AN84" s="58"/>
      <c r="AO84" s="58"/>
    </row>
    <row r="85" spans="1:42" ht="16.5" customHeight="1" x14ac:dyDescent="0.15">
      <c r="B85" s="249" t="s">
        <v>48</v>
      </c>
      <c r="C85" s="250"/>
      <c r="D85" s="250"/>
      <c r="E85" s="250"/>
      <c r="F85" s="250"/>
      <c r="G85" s="251"/>
      <c r="H85" s="249" t="s">
        <v>49</v>
      </c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1"/>
      <c r="AA85" s="249" t="s">
        <v>50</v>
      </c>
      <c r="AB85" s="250"/>
      <c r="AC85" s="250"/>
      <c r="AD85" s="250"/>
      <c r="AE85" s="251"/>
      <c r="AF85" s="347"/>
      <c r="AG85" s="347"/>
      <c r="AH85" s="347"/>
      <c r="AI85" s="347"/>
      <c r="AJ85" s="347"/>
      <c r="AK85" s="347"/>
      <c r="AL85" s="347"/>
      <c r="AM85" s="347"/>
      <c r="AN85" s="347"/>
      <c r="AO85" s="347"/>
    </row>
    <row r="86" spans="1:42" ht="16.5" customHeight="1" x14ac:dyDescent="0.15">
      <c r="B86" s="348"/>
      <c r="C86" s="349"/>
      <c r="D86" s="349"/>
      <c r="E86" s="349"/>
      <c r="F86" s="349"/>
      <c r="G86" s="350"/>
      <c r="H86" s="348"/>
      <c r="I86" s="349"/>
      <c r="J86" s="349"/>
      <c r="K86" s="349"/>
      <c r="L86" s="349"/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49"/>
      <c r="X86" s="349"/>
      <c r="Y86" s="349"/>
      <c r="Z86" s="350"/>
      <c r="AA86" s="354"/>
      <c r="AB86" s="355"/>
      <c r="AC86" s="355"/>
      <c r="AD86" s="355"/>
      <c r="AE86" s="358" t="s">
        <v>51</v>
      </c>
      <c r="AF86" s="360"/>
      <c r="AG86" s="347"/>
      <c r="AH86" s="347"/>
      <c r="AI86" s="347"/>
      <c r="AJ86" s="347"/>
      <c r="AK86" s="347"/>
      <c r="AL86" s="347"/>
      <c r="AM86" s="347"/>
      <c r="AN86" s="347"/>
      <c r="AO86" s="347"/>
      <c r="AP86" s="27"/>
    </row>
    <row r="87" spans="1:42" ht="16.5" customHeight="1" x14ac:dyDescent="0.15">
      <c r="B87" s="351"/>
      <c r="C87" s="352"/>
      <c r="D87" s="352"/>
      <c r="E87" s="352"/>
      <c r="F87" s="352"/>
      <c r="G87" s="353"/>
      <c r="H87" s="351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52"/>
      <c r="V87" s="352"/>
      <c r="W87" s="352"/>
      <c r="X87" s="352"/>
      <c r="Y87" s="352"/>
      <c r="Z87" s="353"/>
      <c r="AA87" s="356"/>
      <c r="AB87" s="357"/>
      <c r="AC87" s="357"/>
      <c r="AD87" s="357"/>
      <c r="AE87" s="359"/>
      <c r="AF87" s="347"/>
      <c r="AG87" s="347"/>
      <c r="AH87" s="347"/>
      <c r="AI87" s="347"/>
      <c r="AJ87" s="347"/>
      <c r="AK87" s="347"/>
      <c r="AL87" s="347"/>
      <c r="AM87" s="347"/>
      <c r="AN87" s="347"/>
      <c r="AO87" s="347"/>
      <c r="AP87" s="27"/>
    </row>
    <row r="88" spans="1:42" ht="16.5" customHeight="1" x14ac:dyDescent="0.15">
      <c r="B88" s="348"/>
      <c r="C88" s="349"/>
      <c r="D88" s="349"/>
      <c r="E88" s="349"/>
      <c r="F88" s="349"/>
      <c r="G88" s="350"/>
      <c r="H88" s="348"/>
      <c r="I88" s="349"/>
      <c r="J88" s="349"/>
      <c r="K88" s="349"/>
      <c r="L88" s="349"/>
      <c r="M88" s="349"/>
      <c r="N88" s="349"/>
      <c r="O88" s="349"/>
      <c r="P88" s="349"/>
      <c r="Q88" s="349"/>
      <c r="R88" s="349"/>
      <c r="S88" s="349"/>
      <c r="T88" s="349"/>
      <c r="U88" s="349"/>
      <c r="V88" s="349"/>
      <c r="W88" s="349"/>
      <c r="X88" s="349"/>
      <c r="Y88" s="349"/>
      <c r="Z88" s="350"/>
      <c r="AA88" s="354"/>
      <c r="AB88" s="355"/>
      <c r="AC88" s="355"/>
      <c r="AD88" s="355"/>
      <c r="AE88" s="358" t="s">
        <v>51</v>
      </c>
      <c r="AF88" s="360"/>
      <c r="AG88" s="347"/>
      <c r="AH88" s="347"/>
      <c r="AI88" s="347"/>
      <c r="AJ88" s="347"/>
      <c r="AK88" s="347"/>
      <c r="AL88" s="347"/>
      <c r="AM88" s="347"/>
      <c r="AN88" s="347"/>
      <c r="AO88" s="347"/>
      <c r="AP88" s="27"/>
    </row>
    <row r="89" spans="1:42" ht="16.5" customHeight="1" x14ac:dyDescent="0.15">
      <c r="B89" s="351"/>
      <c r="C89" s="352"/>
      <c r="D89" s="352"/>
      <c r="E89" s="352"/>
      <c r="F89" s="352"/>
      <c r="G89" s="353"/>
      <c r="H89" s="351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/>
      <c r="V89" s="352"/>
      <c r="W89" s="352"/>
      <c r="X89" s="352"/>
      <c r="Y89" s="352"/>
      <c r="Z89" s="353"/>
      <c r="AA89" s="356"/>
      <c r="AB89" s="357"/>
      <c r="AC89" s="357"/>
      <c r="AD89" s="357"/>
      <c r="AE89" s="359"/>
      <c r="AF89" s="347"/>
      <c r="AG89" s="347"/>
      <c r="AH89" s="347"/>
      <c r="AI89" s="347"/>
      <c r="AJ89" s="347"/>
      <c r="AK89" s="347"/>
      <c r="AL89" s="347"/>
      <c r="AM89" s="347"/>
      <c r="AN89" s="347"/>
      <c r="AO89" s="347"/>
      <c r="AP89" s="27"/>
    </row>
    <row r="90" spans="1:42" ht="16.5" customHeight="1" x14ac:dyDescent="0.15">
      <c r="B90" s="348"/>
      <c r="C90" s="349"/>
      <c r="D90" s="349"/>
      <c r="E90" s="349"/>
      <c r="F90" s="349"/>
      <c r="G90" s="350"/>
      <c r="H90" s="348"/>
      <c r="I90" s="349"/>
      <c r="J90" s="349"/>
      <c r="K90" s="349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50"/>
      <c r="AA90" s="354"/>
      <c r="AB90" s="355"/>
      <c r="AC90" s="355"/>
      <c r="AD90" s="355"/>
      <c r="AE90" s="358" t="s">
        <v>51</v>
      </c>
      <c r="AF90" s="360"/>
      <c r="AG90" s="347"/>
      <c r="AH90" s="347"/>
      <c r="AI90" s="347"/>
      <c r="AJ90" s="347"/>
      <c r="AK90" s="347"/>
      <c r="AL90" s="347"/>
      <c r="AM90" s="347"/>
      <c r="AN90" s="347"/>
      <c r="AO90" s="347"/>
      <c r="AP90" s="27"/>
    </row>
    <row r="91" spans="1:42" ht="16.5" customHeight="1" x14ac:dyDescent="0.15">
      <c r="B91" s="351"/>
      <c r="C91" s="352"/>
      <c r="D91" s="352"/>
      <c r="E91" s="352"/>
      <c r="F91" s="352"/>
      <c r="G91" s="353"/>
      <c r="H91" s="351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  <c r="X91" s="352"/>
      <c r="Y91" s="352"/>
      <c r="Z91" s="353"/>
      <c r="AA91" s="356"/>
      <c r="AB91" s="357"/>
      <c r="AC91" s="357"/>
      <c r="AD91" s="357"/>
      <c r="AE91" s="359"/>
      <c r="AF91" s="347"/>
      <c r="AG91" s="347"/>
      <c r="AH91" s="347"/>
      <c r="AI91" s="347"/>
      <c r="AJ91" s="347"/>
      <c r="AK91" s="347"/>
      <c r="AL91" s="347"/>
      <c r="AM91" s="347"/>
      <c r="AN91" s="347"/>
      <c r="AO91" s="347"/>
      <c r="AP91" s="27"/>
    </row>
    <row r="92" spans="1:42" ht="16.5" customHeight="1" x14ac:dyDescent="0.15">
      <c r="B92" s="348"/>
      <c r="C92" s="349"/>
      <c r="D92" s="349"/>
      <c r="E92" s="349"/>
      <c r="F92" s="349"/>
      <c r="G92" s="350"/>
      <c r="H92" s="348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50"/>
      <c r="AA92" s="354"/>
      <c r="AB92" s="355"/>
      <c r="AC92" s="355"/>
      <c r="AD92" s="355"/>
      <c r="AE92" s="358" t="s">
        <v>51</v>
      </c>
      <c r="AF92" s="360"/>
      <c r="AG92" s="347"/>
      <c r="AH92" s="347"/>
      <c r="AI92" s="347"/>
      <c r="AJ92" s="347"/>
      <c r="AK92" s="347"/>
      <c r="AL92" s="347"/>
      <c r="AM92" s="347"/>
      <c r="AN92" s="347"/>
      <c r="AO92" s="347"/>
      <c r="AP92" s="27"/>
    </row>
    <row r="93" spans="1:42" ht="16.5" customHeight="1" x14ac:dyDescent="0.15">
      <c r="B93" s="351"/>
      <c r="C93" s="352"/>
      <c r="D93" s="352"/>
      <c r="E93" s="352"/>
      <c r="F93" s="352"/>
      <c r="G93" s="353"/>
      <c r="H93" s="351"/>
      <c r="I93" s="352"/>
      <c r="J93" s="352"/>
      <c r="K93" s="352"/>
      <c r="L93" s="352"/>
      <c r="M93" s="352"/>
      <c r="N93" s="352"/>
      <c r="O93" s="352"/>
      <c r="P93" s="352"/>
      <c r="Q93" s="352"/>
      <c r="R93" s="352"/>
      <c r="S93" s="352"/>
      <c r="T93" s="352"/>
      <c r="U93" s="352"/>
      <c r="V93" s="352"/>
      <c r="W93" s="352"/>
      <c r="X93" s="352"/>
      <c r="Y93" s="352"/>
      <c r="Z93" s="353"/>
      <c r="AA93" s="356"/>
      <c r="AB93" s="357"/>
      <c r="AC93" s="357"/>
      <c r="AD93" s="357"/>
      <c r="AE93" s="359"/>
      <c r="AF93" s="347"/>
      <c r="AG93" s="347"/>
      <c r="AH93" s="347"/>
      <c r="AI93" s="347"/>
      <c r="AJ93" s="347"/>
      <c r="AK93" s="347"/>
      <c r="AL93" s="347"/>
      <c r="AM93" s="347"/>
      <c r="AN93" s="347"/>
      <c r="AO93" s="347"/>
      <c r="AP93" s="27"/>
    </row>
    <row r="94" spans="1:42" ht="16.5" customHeight="1" x14ac:dyDescent="0.15">
      <c r="B94" s="348"/>
      <c r="C94" s="349"/>
      <c r="D94" s="349"/>
      <c r="E94" s="349"/>
      <c r="F94" s="349"/>
      <c r="G94" s="350"/>
      <c r="H94" s="348"/>
      <c r="I94" s="349"/>
      <c r="J94" s="349"/>
      <c r="K94" s="349"/>
      <c r="L94" s="349"/>
      <c r="M94" s="349"/>
      <c r="N94" s="349"/>
      <c r="O94" s="349"/>
      <c r="P94" s="349"/>
      <c r="Q94" s="349"/>
      <c r="R94" s="349"/>
      <c r="S94" s="349"/>
      <c r="T94" s="349"/>
      <c r="U94" s="349"/>
      <c r="V94" s="349"/>
      <c r="W94" s="349"/>
      <c r="X94" s="349"/>
      <c r="Y94" s="349"/>
      <c r="Z94" s="350"/>
      <c r="AA94" s="354"/>
      <c r="AB94" s="355"/>
      <c r="AC94" s="355"/>
      <c r="AD94" s="355"/>
      <c r="AE94" s="358" t="s">
        <v>51</v>
      </c>
      <c r="AF94" s="360"/>
      <c r="AG94" s="347"/>
      <c r="AH94" s="347"/>
      <c r="AI94" s="347"/>
      <c r="AJ94" s="347"/>
      <c r="AK94" s="347"/>
      <c r="AL94" s="347"/>
      <c r="AM94" s="347"/>
      <c r="AN94" s="347"/>
      <c r="AO94" s="347"/>
      <c r="AP94" s="27"/>
    </row>
    <row r="95" spans="1:42" ht="16.5" customHeight="1" x14ac:dyDescent="0.15">
      <c r="B95" s="351"/>
      <c r="C95" s="352"/>
      <c r="D95" s="352"/>
      <c r="E95" s="352"/>
      <c r="F95" s="352"/>
      <c r="G95" s="353"/>
      <c r="H95" s="351"/>
      <c r="I95" s="352"/>
      <c r="J95" s="352"/>
      <c r="K95" s="352"/>
      <c r="L95" s="352"/>
      <c r="M95" s="352"/>
      <c r="N95" s="352"/>
      <c r="O95" s="352"/>
      <c r="P95" s="352"/>
      <c r="Q95" s="352"/>
      <c r="R95" s="352"/>
      <c r="S95" s="352"/>
      <c r="T95" s="352"/>
      <c r="U95" s="352"/>
      <c r="V95" s="352"/>
      <c r="W95" s="352"/>
      <c r="X95" s="352"/>
      <c r="Y95" s="352"/>
      <c r="Z95" s="353"/>
      <c r="AA95" s="356"/>
      <c r="AB95" s="357"/>
      <c r="AC95" s="357"/>
      <c r="AD95" s="357"/>
      <c r="AE95" s="359"/>
      <c r="AF95" s="347"/>
      <c r="AG95" s="347"/>
      <c r="AH95" s="347"/>
      <c r="AI95" s="347"/>
      <c r="AJ95" s="347"/>
      <c r="AK95" s="347"/>
      <c r="AL95" s="347"/>
      <c r="AM95" s="347"/>
      <c r="AN95" s="347"/>
      <c r="AO95" s="347"/>
      <c r="AP95" s="27"/>
    </row>
    <row r="96" spans="1:42" ht="13.5" customHeight="1" x14ac:dyDescent="0.15"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389"/>
      <c r="M96" s="389"/>
      <c r="N96" s="389"/>
      <c r="O96" s="389"/>
      <c r="P96" s="389"/>
      <c r="Q96" s="389"/>
      <c r="R96" s="389"/>
      <c r="S96" s="389"/>
      <c r="T96" s="389"/>
      <c r="U96" s="389"/>
      <c r="V96" s="389"/>
      <c r="W96" s="389"/>
      <c r="X96" s="389"/>
      <c r="Y96" s="389"/>
      <c r="Z96" s="389"/>
      <c r="AA96" s="390"/>
      <c r="AB96" s="390"/>
      <c r="AC96" s="390"/>
      <c r="AD96" s="390"/>
      <c r="AE96" s="390"/>
      <c r="AF96" s="391"/>
      <c r="AG96" s="391"/>
      <c r="AH96" s="391"/>
      <c r="AI96" s="391"/>
      <c r="AJ96" s="391"/>
      <c r="AK96" s="391"/>
      <c r="AL96" s="391"/>
      <c r="AM96" s="391"/>
      <c r="AN96" s="391"/>
      <c r="AO96" s="391"/>
    </row>
    <row r="97" spans="1:42" ht="16.5" customHeight="1" x14ac:dyDescent="0.15">
      <c r="A97" s="51"/>
      <c r="B97" s="256" t="s">
        <v>52</v>
      </c>
      <c r="C97" s="257"/>
      <c r="D97" s="257"/>
      <c r="E97" s="257"/>
      <c r="F97" s="257"/>
      <c r="G97" s="258"/>
      <c r="H97" s="364"/>
      <c r="I97" s="355"/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5"/>
      <c r="V97" s="355"/>
      <c r="W97" s="355"/>
      <c r="X97" s="355"/>
      <c r="Y97" s="355"/>
      <c r="Z97" s="358"/>
      <c r="AA97" s="365"/>
      <c r="AB97" s="366"/>
      <c r="AC97" s="366"/>
      <c r="AD97" s="366"/>
      <c r="AE97" s="366"/>
      <c r="AF97" s="347"/>
      <c r="AG97" s="347"/>
      <c r="AH97" s="347"/>
      <c r="AI97" s="347"/>
      <c r="AJ97" s="347"/>
      <c r="AK97" s="347"/>
      <c r="AL97" s="347"/>
      <c r="AM97" s="347"/>
      <c r="AN97" s="347"/>
      <c r="AO97" s="347"/>
      <c r="AP97" s="27"/>
    </row>
    <row r="98" spans="1:42" ht="16.5" customHeight="1" x14ac:dyDescent="0.15">
      <c r="A98" s="51"/>
      <c r="B98" s="259"/>
      <c r="C98" s="260"/>
      <c r="D98" s="260"/>
      <c r="E98" s="260"/>
      <c r="F98" s="260"/>
      <c r="G98" s="261"/>
      <c r="H98" s="356"/>
      <c r="I98" s="357"/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7"/>
      <c r="X98" s="357"/>
      <c r="Y98" s="357"/>
      <c r="Z98" s="359"/>
      <c r="AA98" s="365"/>
      <c r="AB98" s="366"/>
      <c r="AC98" s="366"/>
      <c r="AD98" s="366"/>
      <c r="AE98" s="366"/>
      <c r="AF98" s="347"/>
      <c r="AG98" s="347"/>
      <c r="AH98" s="347"/>
      <c r="AI98" s="347"/>
      <c r="AJ98" s="347"/>
      <c r="AK98" s="347"/>
      <c r="AL98" s="347"/>
      <c r="AM98" s="347"/>
      <c r="AN98" s="347"/>
      <c r="AO98" s="347"/>
    </row>
    <row r="99" spans="1:42" ht="7.5" customHeight="1" x14ac:dyDescent="0.15">
      <c r="A99" s="51"/>
      <c r="B99" s="216"/>
      <c r="C99" s="52"/>
      <c r="D99" s="52"/>
      <c r="E99" s="52"/>
      <c r="F99" s="52"/>
      <c r="G99" s="52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28"/>
      <c r="W99" s="53"/>
      <c r="X99" s="53"/>
      <c r="Y99" s="53"/>
      <c r="Z99" s="53"/>
      <c r="AA99" s="54"/>
      <c r="AB99" s="54"/>
      <c r="AC99" s="54"/>
      <c r="AD99" s="54"/>
      <c r="AE99" s="54"/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</row>
    <row r="100" spans="1:42" ht="16.5" customHeight="1" x14ac:dyDescent="0.15">
      <c r="B100" s="256" t="s">
        <v>53</v>
      </c>
      <c r="C100" s="257"/>
      <c r="D100" s="257"/>
      <c r="E100" s="257"/>
      <c r="F100" s="257"/>
      <c r="G100" s="258"/>
      <c r="H100" s="256" t="s">
        <v>54</v>
      </c>
      <c r="I100" s="257"/>
      <c r="J100" s="257"/>
      <c r="K100" s="257"/>
      <c r="L100" s="257"/>
      <c r="M100" s="257"/>
      <c r="N100" s="257"/>
      <c r="O100" s="257"/>
      <c r="P100" s="258"/>
      <c r="Q100" s="348"/>
      <c r="R100" s="349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49"/>
      <c r="AE100" s="349"/>
      <c r="AF100" s="349"/>
      <c r="AG100" s="349"/>
      <c r="AH100" s="349"/>
      <c r="AI100" s="349"/>
      <c r="AJ100" s="349"/>
      <c r="AK100" s="349"/>
      <c r="AL100" s="349"/>
      <c r="AM100" s="349"/>
      <c r="AN100" s="349"/>
      <c r="AO100" s="350"/>
      <c r="AP100" s="27"/>
    </row>
    <row r="101" spans="1:42" ht="16.5" customHeight="1" x14ac:dyDescent="0.15">
      <c r="B101" s="270"/>
      <c r="C101" s="265"/>
      <c r="D101" s="265"/>
      <c r="E101" s="265"/>
      <c r="F101" s="265"/>
      <c r="G101" s="266"/>
      <c r="H101" s="259"/>
      <c r="I101" s="260"/>
      <c r="J101" s="260"/>
      <c r="K101" s="260"/>
      <c r="L101" s="260"/>
      <c r="M101" s="260"/>
      <c r="N101" s="260"/>
      <c r="O101" s="260"/>
      <c r="P101" s="261"/>
      <c r="Q101" s="351"/>
      <c r="R101" s="352"/>
      <c r="S101" s="352"/>
      <c r="T101" s="352"/>
      <c r="U101" s="352"/>
      <c r="V101" s="352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352"/>
      <c r="AG101" s="352"/>
      <c r="AH101" s="352"/>
      <c r="AI101" s="352"/>
      <c r="AJ101" s="352"/>
      <c r="AK101" s="352"/>
      <c r="AL101" s="352"/>
      <c r="AM101" s="352"/>
      <c r="AN101" s="352"/>
      <c r="AO101" s="353"/>
      <c r="AP101" s="27"/>
    </row>
    <row r="102" spans="1:42" ht="16.5" customHeight="1" x14ac:dyDescent="0.15">
      <c r="B102" s="270"/>
      <c r="C102" s="265"/>
      <c r="D102" s="265"/>
      <c r="E102" s="265"/>
      <c r="F102" s="265"/>
      <c r="G102" s="266"/>
      <c r="H102" s="256" t="s">
        <v>55</v>
      </c>
      <c r="I102" s="257"/>
      <c r="J102" s="257"/>
      <c r="K102" s="257"/>
      <c r="L102" s="257"/>
      <c r="M102" s="257"/>
      <c r="N102" s="257"/>
      <c r="O102" s="257"/>
      <c r="P102" s="258"/>
      <c r="Q102" s="348"/>
      <c r="R102" s="349"/>
      <c r="S102" s="349"/>
      <c r="T102" s="349"/>
      <c r="U102" s="349"/>
      <c r="V102" s="349"/>
      <c r="W102" s="349"/>
      <c r="X102" s="349"/>
      <c r="Y102" s="350"/>
      <c r="Z102" s="256" t="s">
        <v>56</v>
      </c>
      <c r="AA102" s="257"/>
      <c r="AB102" s="257"/>
      <c r="AC102" s="258"/>
      <c r="AD102" s="363"/>
      <c r="AE102" s="355"/>
      <c r="AF102" s="355"/>
      <c r="AG102" s="355"/>
      <c r="AH102" s="358"/>
      <c r="AI102" s="256" t="s">
        <v>57</v>
      </c>
      <c r="AJ102" s="257"/>
      <c r="AK102" s="257"/>
      <c r="AL102" s="258"/>
      <c r="AM102" s="354"/>
      <c r="AN102" s="355"/>
      <c r="AO102" s="358" t="s">
        <v>58</v>
      </c>
      <c r="AP102" s="27"/>
    </row>
    <row r="103" spans="1:42" ht="16.5" customHeight="1" x14ac:dyDescent="0.15">
      <c r="B103" s="270"/>
      <c r="C103" s="265"/>
      <c r="D103" s="265"/>
      <c r="E103" s="265"/>
      <c r="F103" s="265"/>
      <c r="G103" s="266"/>
      <c r="H103" s="259"/>
      <c r="I103" s="260"/>
      <c r="J103" s="260"/>
      <c r="K103" s="260"/>
      <c r="L103" s="260"/>
      <c r="M103" s="260"/>
      <c r="N103" s="260"/>
      <c r="O103" s="260"/>
      <c r="P103" s="261"/>
      <c r="Q103" s="351"/>
      <c r="R103" s="352"/>
      <c r="S103" s="352"/>
      <c r="T103" s="352"/>
      <c r="U103" s="352"/>
      <c r="V103" s="352"/>
      <c r="W103" s="352"/>
      <c r="X103" s="352"/>
      <c r="Y103" s="353"/>
      <c r="Z103" s="259"/>
      <c r="AA103" s="260"/>
      <c r="AB103" s="260"/>
      <c r="AC103" s="261"/>
      <c r="AD103" s="356"/>
      <c r="AE103" s="357"/>
      <c r="AF103" s="357"/>
      <c r="AG103" s="357"/>
      <c r="AH103" s="359"/>
      <c r="AI103" s="259"/>
      <c r="AJ103" s="260"/>
      <c r="AK103" s="260"/>
      <c r="AL103" s="261"/>
      <c r="AM103" s="356"/>
      <c r="AN103" s="357"/>
      <c r="AO103" s="359"/>
      <c r="AP103" s="27"/>
    </row>
    <row r="104" spans="1:42" ht="16.5" customHeight="1" x14ac:dyDescent="0.15">
      <c r="B104" s="270"/>
      <c r="C104" s="265"/>
      <c r="D104" s="265"/>
      <c r="E104" s="265"/>
      <c r="F104" s="265"/>
      <c r="G104" s="266"/>
      <c r="H104" s="256" t="s">
        <v>59</v>
      </c>
      <c r="I104" s="257"/>
      <c r="J104" s="257"/>
      <c r="K104" s="257"/>
      <c r="L104" s="257"/>
      <c r="M104" s="257"/>
      <c r="N104" s="257"/>
      <c r="O104" s="257"/>
      <c r="P104" s="258"/>
      <c r="Q104" s="55" t="s">
        <v>60</v>
      </c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6"/>
      <c r="AP104" s="27"/>
    </row>
    <row r="105" spans="1:42" ht="16.5" customHeight="1" x14ac:dyDescent="0.15">
      <c r="B105" s="270"/>
      <c r="C105" s="265"/>
      <c r="D105" s="265"/>
      <c r="E105" s="265"/>
      <c r="F105" s="265"/>
      <c r="G105" s="266"/>
      <c r="H105" s="270" t="s">
        <v>61</v>
      </c>
      <c r="I105" s="265"/>
      <c r="J105" s="265"/>
      <c r="K105" s="265"/>
      <c r="L105" s="265"/>
      <c r="M105" s="265"/>
      <c r="N105" s="265"/>
      <c r="O105" s="265"/>
      <c r="P105" s="266"/>
      <c r="Q105" s="382"/>
      <c r="R105" s="383"/>
      <c r="S105" s="383"/>
      <c r="T105" s="383"/>
      <c r="U105" s="383"/>
      <c r="V105" s="383"/>
      <c r="W105" s="383"/>
      <c r="X105" s="383"/>
      <c r="Y105" s="383"/>
      <c r="Z105" s="383"/>
      <c r="AA105" s="383"/>
      <c r="AB105" s="383"/>
      <c r="AC105" s="383"/>
      <c r="AD105" s="383"/>
      <c r="AE105" s="383"/>
      <c r="AF105" s="383"/>
      <c r="AG105" s="383"/>
      <c r="AH105" s="383"/>
      <c r="AI105" s="383"/>
      <c r="AJ105" s="383"/>
      <c r="AK105" s="383"/>
      <c r="AL105" s="383"/>
      <c r="AM105" s="383"/>
      <c r="AN105" s="383"/>
      <c r="AO105" s="384"/>
      <c r="AP105" s="27"/>
    </row>
    <row r="106" spans="1:42" ht="16.5" customHeight="1" x14ac:dyDescent="0.15">
      <c r="B106" s="259"/>
      <c r="C106" s="260"/>
      <c r="D106" s="260"/>
      <c r="E106" s="260"/>
      <c r="F106" s="260"/>
      <c r="G106" s="261"/>
      <c r="H106" s="259"/>
      <c r="I106" s="260"/>
      <c r="J106" s="260"/>
      <c r="K106" s="260"/>
      <c r="L106" s="260"/>
      <c r="M106" s="260"/>
      <c r="N106" s="260"/>
      <c r="O106" s="260"/>
      <c r="P106" s="261"/>
      <c r="Q106" s="385"/>
      <c r="R106" s="386"/>
      <c r="S106" s="386"/>
      <c r="T106" s="386"/>
      <c r="U106" s="386"/>
      <c r="V106" s="386"/>
      <c r="W106" s="386"/>
      <c r="X106" s="386"/>
      <c r="Y106" s="386"/>
      <c r="Z106" s="386"/>
      <c r="AA106" s="386"/>
      <c r="AB106" s="386"/>
      <c r="AC106" s="386"/>
      <c r="AD106" s="386"/>
      <c r="AE106" s="386"/>
      <c r="AF106" s="386"/>
      <c r="AG106" s="386"/>
      <c r="AH106" s="386"/>
      <c r="AI106" s="386"/>
      <c r="AJ106" s="386"/>
      <c r="AK106" s="386"/>
      <c r="AL106" s="386"/>
      <c r="AM106" s="386"/>
      <c r="AN106" s="386"/>
      <c r="AO106" s="387"/>
      <c r="AP106" s="27"/>
    </row>
    <row r="107" spans="1:42" ht="16.5" customHeight="1" x14ac:dyDescent="0.15">
      <c r="B107" s="388" t="s">
        <v>62</v>
      </c>
      <c r="C107" s="388"/>
      <c r="D107" s="388"/>
      <c r="E107" s="388"/>
      <c r="F107" s="38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8"/>
      <c r="X107" s="388"/>
      <c r="Y107" s="388"/>
      <c r="Z107" s="388"/>
      <c r="AA107" s="388"/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8"/>
      <c r="AL107" s="388"/>
      <c r="AM107" s="388"/>
      <c r="AN107" s="388"/>
      <c r="AO107" s="388"/>
    </row>
    <row r="108" spans="1:42" ht="25.5" customHeight="1" x14ac:dyDescent="0.15">
      <c r="B108" s="249" t="s">
        <v>63</v>
      </c>
      <c r="C108" s="250"/>
      <c r="D108" s="250"/>
      <c r="E108" s="250"/>
      <c r="F108" s="250"/>
      <c r="G108" s="251"/>
      <c r="H108" s="378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80"/>
      <c r="Z108" s="48"/>
    </row>
    <row r="109" spans="1:42" ht="3.75" customHeight="1" x14ac:dyDescent="0.15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</row>
    <row r="110" spans="1:42" ht="3.75" customHeight="1" x14ac:dyDescent="0.15"/>
    <row r="111" spans="1:42" ht="3.75" customHeight="1" x14ac:dyDescent="0.15"/>
    <row r="112" spans="1:42" ht="3.75" customHeight="1" x14ac:dyDescent="0.15"/>
    <row r="114" spans="2:44" ht="16.5" customHeight="1" x14ac:dyDescent="0.15">
      <c r="B114" s="188"/>
      <c r="C114" s="188"/>
      <c r="D114" s="188"/>
      <c r="E114" s="188"/>
      <c r="F114" s="188"/>
      <c r="G114" s="188"/>
      <c r="H114" s="188"/>
      <c r="I114" s="188"/>
      <c r="J114" s="18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2:44" ht="21.6" customHeight="1" x14ac:dyDescent="0.15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</row>
    <row r="116" spans="2:44" ht="21.6" customHeight="1" x14ac:dyDescent="0.15">
      <c r="B116" s="190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</row>
    <row r="117" spans="2:44" ht="21.6" customHeight="1" x14ac:dyDescent="0.15">
      <c r="B117" s="188"/>
      <c r="C117" s="188"/>
      <c r="D117" s="188"/>
      <c r="E117" s="188"/>
      <c r="F117" s="188"/>
      <c r="G117" s="188"/>
      <c r="H117" s="189"/>
      <c r="I117" s="189"/>
      <c r="J117" s="18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2:44" ht="21.6" customHeight="1" x14ac:dyDescent="0.15">
      <c r="B118" s="188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28"/>
    </row>
    <row r="119" spans="2:44" ht="21.6" customHeight="1" x14ac:dyDescent="0.15">
      <c r="B119" s="190"/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28"/>
    </row>
    <row r="120" spans="2:44" ht="21.6" customHeight="1" x14ac:dyDescent="0.15">
      <c r="B120" s="188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28"/>
      <c r="AR120" s="150"/>
    </row>
    <row r="121" spans="2:44" ht="21.6" customHeight="1" x14ac:dyDescent="0.15">
      <c r="B121" s="188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94"/>
      <c r="AJ121" s="194"/>
      <c r="AK121" s="194"/>
      <c r="AL121" s="194"/>
      <c r="AM121" s="194"/>
      <c r="AN121" s="194"/>
      <c r="AO121" s="194"/>
      <c r="AP121" s="28"/>
    </row>
    <row r="122" spans="2:44" ht="21.6" customHeight="1" x14ac:dyDescent="0.15">
      <c r="B122" s="188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94"/>
      <c r="AJ122" s="194"/>
      <c r="AK122" s="194"/>
      <c r="AL122" s="194"/>
      <c r="AM122" s="194"/>
      <c r="AN122" s="194"/>
      <c r="AO122" s="194"/>
      <c r="AP122" s="28"/>
    </row>
    <row r="123" spans="2:44" ht="21.6" customHeight="1" x14ac:dyDescent="0.15">
      <c r="B123" s="188"/>
      <c r="C123" s="189"/>
      <c r="D123" s="189"/>
      <c r="E123" s="189"/>
      <c r="F123" s="189"/>
      <c r="G123" s="189"/>
      <c r="H123" s="189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  <c r="AL123" s="194"/>
      <c r="AM123" s="194"/>
      <c r="AN123" s="194"/>
      <c r="AO123" s="194"/>
      <c r="AP123" s="28"/>
    </row>
    <row r="124" spans="2:44" ht="21.6" customHeight="1" x14ac:dyDescent="0.15">
      <c r="B124" s="188"/>
      <c r="C124" s="188"/>
      <c r="D124" s="188"/>
      <c r="E124" s="188"/>
      <c r="F124" s="188"/>
      <c r="G124" s="188"/>
      <c r="H124" s="188"/>
      <c r="I124" s="188"/>
      <c r="J124" s="18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2:44" ht="21.6" customHeight="1" x14ac:dyDescent="0.15">
      <c r="B125" s="188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28"/>
    </row>
    <row r="126" spans="2:44" ht="21.6" customHeight="1" x14ac:dyDescent="0.15">
      <c r="B126" s="188"/>
      <c r="C126" s="189"/>
      <c r="D126" s="189"/>
      <c r="E126" s="189"/>
      <c r="F126" s="189"/>
      <c r="G126" s="189"/>
      <c r="H126" s="189"/>
      <c r="I126" s="196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194"/>
      <c r="AM126" s="194"/>
      <c r="AN126" s="194"/>
      <c r="AO126" s="194"/>
      <c r="AP126" s="28"/>
    </row>
    <row r="127" spans="2:44" ht="96" customHeight="1" x14ac:dyDescent="0.15">
      <c r="B127" s="188"/>
      <c r="C127" s="197"/>
      <c r="D127" s="197"/>
      <c r="E127" s="197"/>
      <c r="F127" s="197"/>
      <c r="G127" s="197"/>
      <c r="H127" s="197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194"/>
      <c r="AL127" s="194"/>
      <c r="AM127" s="194"/>
      <c r="AN127" s="194"/>
      <c r="AO127" s="194"/>
      <c r="AP127" s="28"/>
    </row>
    <row r="128" spans="2:44" ht="13.5" customHeight="1" x14ac:dyDescent="0.15">
      <c r="B128" s="188"/>
      <c r="C128" s="189"/>
      <c r="D128" s="28"/>
      <c r="E128" s="28"/>
      <c r="F128" s="28"/>
      <c r="G128" s="28"/>
      <c r="H128" s="28"/>
      <c r="I128" s="189"/>
      <c r="J128" s="189"/>
      <c r="K128" s="189"/>
      <c r="L128" s="189"/>
      <c r="M128" s="188"/>
      <c r="N128" s="18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</row>
    <row r="129" spans="2:42" ht="21.6" customHeight="1" x14ac:dyDescent="0.15">
      <c r="B129" s="188"/>
      <c r="C129" s="189"/>
      <c r="D129" s="189"/>
      <c r="E129" s="189"/>
      <c r="F129" s="189"/>
      <c r="G129" s="189"/>
      <c r="H129" s="189"/>
      <c r="I129" s="196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  <c r="AL129" s="194"/>
      <c r="AM129" s="194"/>
      <c r="AN129" s="194"/>
      <c r="AO129" s="194"/>
      <c r="AP129" s="28"/>
    </row>
    <row r="130" spans="2:42" ht="215.1" customHeight="1" x14ac:dyDescent="0.15">
      <c r="B130" s="188"/>
      <c r="C130" s="197"/>
      <c r="D130" s="197"/>
      <c r="E130" s="197"/>
      <c r="F130" s="197"/>
      <c r="G130" s="197"/>
      <c r="H130" s="197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94"/>
      <c r="AP130" s="28"/>
    </row>
    <row r="131" spans="2:42" ht="13.5" customHeight="1" x14ac:dyDescent="0.15">
      <c r="B131" s="188"/>
      <c r="C131" s="188"/>
      <c r="D131" s="28"/>
      <c r="E131" s="28"/>
      <c r="F131" s="28"/>
      <c r="G131" s="28"/>
      <c r="H131" s="28"/>
      <c r="I131" s="188"/>
      <c r="J131" s="188"/>
      <c r="K131" s="188"/>
      <c r="L131" s="188"/>
      <c r="M131" s="188"/>
      <c r="N131" s="18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2:42" ht="21.6" customHeight="1" x14ac:dyDescent="0.15">
      <c r="B132" s="188"/>
      <c r="C132" s="189"/>
      <c r="D132" s="189"/>
      <c r="E132" s="189"/>
      <c r="F132" s="189"/>
      <c r="G132" s="189"/>
      <c r="H132" s="189"/>
      <c r="I132" s="196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28"/>
    </row>
    <row r="133" spans="2:42" ht="150" customHeight="1" x14ac:dyDescent="0.15">
      <c r="B133" s="188"/>
      <c r="C133" s="197"/>
      <c r="D133" s="197"/>
      <c r="E133" s="197"/>
      <c r="F133" s="197"/>
      <c r="G133" s="197"/>
      <c r="H133" s="197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28"/>
    </row>
    <row r="134" spans="2:42" ht="21.6" customHeight="1" x14ac:dyDescent="0.15">
      <c r="B134" s="188"/>
      <c r="C134" s="188"/>
      <c r="D134" s="188"/>
      <c r="E134" s="188"/>
      <c r="F134" s="188"/>
      <c r="G134" s="188"/>
      <c r="H134" s="188"/>
      <c r="I134" s="188"/>
      <c r="J134" s="18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2:42" ht="21.6" customHeight="1" x14ac:dyDescent="0.15">
      <c r="B135" s="189"/>
      <c r="C135" s="189"/>
      <c r="D135" s="189"/>
      <c r="E135" s="189"/>
      <c r="F135" s="189"/>
      <c r="G135" s="189"/>
      <c r="H135" s="28"/>
      <c r="I135" s="28"/>
      <c r="J135" s="28"/>
      <c r="K135" s="193"/>
      <c r="L135" s="188"/>
      <c r="M135" s="188"/>
      <c r="N135" s="188"/>
      <c r="O135" s="188"/>
      <c r="P135" s="188"/>
      <c r="Q135" s="18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2:42" ht="21.6" customHeight="1" x14ac:dyDescent="0.15">
      <c r="B136" s="188"/>
      <c r="C136" s="188"/>
      <c r="D136" s="28"/>
      <c r="E136" s="28"/>
      <c r="F136" s="28"/>
      <c r="G136" s="28"/>
      <c r="H136" s="28"/>
      <c r="I136" s="28"/>
      <c r="J136" s="28"/>
      <c r="K136" s="193"/>
      <c r="L136" s="188"/>
      <c r="M136" s="188"/>
      <c r="N136" s="188"/>
      <c r="O136" s="188"/>
      <c r="P136" s="188"/>
      <c r="Q136" s="18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2:42" ht="16.5" customHeight="1" x14ac:dyDescent="0.15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2:42" s="60" customFormat="1" ht="13.5" x14ac:dyDescent="0.15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188"/>
      <c r="AD138" s="188"/>
      <c r="AE138" s="188"/>
      <c r="AF138" s="188"/>
      <c r="AG138" s="188"/>
      <c r="AH138" s="188"/>
      <c r="AI138" s="188"/>
      <c r="AJ138" s="188"/>
      <c r="AK138" s="188"/>
      <c r="AL138" s="188"/>
      <c r="AM138" s="188"/>
      <c r="AN138" s="188"/>
      <c r="AO138" s="188"/>
      <c r="AP138" s="188"/>
    </row>
    <row r="139" spans="2:42" s="60" customFormat="1" ht="13.5" x14ac:dyDescent="0.15"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</row>
    <row r="140" spans="2:42" s="60" customFormat="1" ht="13.5" x14ac:dyDescent="0.15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</row>
    <row r="141" spans="2:42" s="60" customFormat="1" ht="14.25" x14ac:dyDescent="0.15">
      <c r="B141" s="190"/>
      <c r="C141" s="190"/>
      <c r="D141" s="190"/>
      <c r="E141" s="190"/>
      <c r="F141" s="190"/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88"/>
    </row>
    <row r="142" spans="2:42" s="60" customFormat="1" ht="13.5" x14ac:dyDescent="0.15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F142" s="188"/>
      <c r="AG142" s="188"/>
      <c r="AH142" s="189"/>
      <c r="AI142" s="189"/>
      <c r="AJ142" s="189"/>
      <c r="AK142" s="189"/>
      <c r="AL142" s="189"/>
      <c r="AM142" s="189"/>
      <c r="AN142" s="189"/>
      <c r="AO142" s="189"/>
      <c r="AP142" s="188"/>
    </row>
    <row r="143" spans="2:42" s="60" customFormat="1" ht="21.75" customHeight="1" x14ac:dyDescent="0.15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9"/>
      <c r="AI143" s="189"/>
      <c r="AJ143" s="189"/>
      <c r="AK143" s="189"/>
      <c r="AL143" s="189"/>
      <c r="AM143" s="189"/>
      <c r="AN143" s="189"/>
      <c r="AO143" s="189"/>
      <c r="AP143" s="188"/>
    </row>
    <row r="144" spans="2:42" s="60" customFormat="1" ht="14.25" x14ac:dyDescent="0.15">
      <c r="B144" s="190"/>
      <c r="C144" s="190"/>
      <c r="D144" s="190"/>
      <c r="E144" s="190"/>
      <c r="F144" s="190"/>
      <c r="G144" s="190"/>
      <c r="H144" s="190"/>
      <c r="I144" s="190"/>
      <c r="J144" s="190"/>
      <c r="K144" s="190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88"/>
      <c r="AJ144" s="188"/>
      <c r="AK144" s="188"/>
      <c r="AL144" s="188"/>
      <c r="AM144" s="188"/>
      <c r="AN144" s="188"/>
      <c r="AO144" s="188"/>
      <c r="AP144" s="188"/>
    </row>
    <row r="145" spans="2:55" s="60" customFormat="1" ht="13.5" x14ac:dyDescent="0.15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88"/>
      <c r="AJ145" s="188"/>
      <c r="AK145" s="188"/>
      <c r="AL145" s="188"/>
      <c r="AM145" s="188"/>
      <c r="AN145" s="188"/>
      <c r="AO145" s="188"/>
      <c r="AP145" s="188"/>
    </row>
    <row r="146" spans="2:55" s="60" customFormat="1" ht="42" customHeight="1" x14ac:dyDescent="0.15">
      <c r="B146" s="188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8"/>
      <c r="AA146" s="188"/>
      <c r="AB146" s="188"/>
      <c r="AC146" s="188"/>
      <c r="AD146" s="195"/>
      <c r="AE146" s="195"/>
      <c r="AF146" s="195"/>
      <c r="AG146" s="195"/>
      <c r="AH146" s="189"/>
      <c r="AI146" s="189"/>
      <c r="AJ146" s="189"/>
      <c r="AK146" s="189"/>
      <c r="AL146" s="189"/>
      <c r="AM146" s="189"/>
      <c r="AN146" s="189"/>
      <c r="AO146" s="189"/>
      <c r="AP146" s="188"/>
    </row>
    <row r="147" spans="2:55" s="60" customFormat="1" ht="24" customHeight="1" x14ac:dyDescent="0.15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8"/>
      <c r="AA147" s="188"/>
      <c r="AB147" s="188"/>
      <c r="AC147" s="188"/>
      <c r="AD147" s="188"/>
      <c r="AE147" s="188"/>
      <c r="AF147" s="188"/>
      <c r="AG147" s="188"/>
      <c r="AH147" s="188"/>
      <c r="AI147" s="188"/>
      <c r="AJ147" s="188"/>
      <c r="AK147" s="188"/>
      <c r="AL147" s="188"/>
      <c r="AM147" s="188"/>
      <c r="AN147" s="188"/>
      <c r="AO147" s="188"/>
      <c r="AP147" s="188"/>
    </row>
    <row r="148" spans="2:55" s="60" customFormat="1" ht="34.5" customHeight="1" x14ac:dyDescent="0.15">
      <c r="B148" s="188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189"/>
      <c r="AP148" s="188"/>
    </row>
    <row r="149" spans="2:55" s="60" customFormat="1" ht="24" customHeight="1" x14ac:dyDescent="0.15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88"/>
      <c r="AJ149" s="188"/>
      <c r="AK149" s="188"/>
      <c r="AL149" s="188"/>
      <c r="AM149" s="188"/>
      <c r="AN149" s="188"/>
      <c r="AO149" s="188"/>
      <c r="AP149" s="188"/>
    </row>
    <row r="150" spans="2:55" s="60" customFormat="1" ht="35.25" customHeight="1" x14ac:dyDescent="0.15">
      <c r="B150" s="188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8"/>
      <c r="AA150" s="188"/>
      <c r="AB150" s="188"/>
      <c r="AC150" s="188"/>
      <c r="AD150" s="188"/>
      <c r="AE150" s="188"/>
      <c r="AF150" s="188"/>
      <c r="AG150" s="188"/>
      <c r="AH150" s="188"/>
      <c r="AI150" s="188"/>
      <c r="AJ150" s="188"/>
      <c r="AK150" s="188"/>
      <c r="AL150" s="188"/>
      <c r="AM150" s="188"/>
      <c r="AN150" s="188"/>
      <c r="AO150" s="188"/>
      <c r="AP150" s="188"/>
    </row>
    <row r="151" spans="2:55" s="60" customFormat="1" ht="24" customHeight="1" x14ac:dyDescent="0.15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F151" s="188"/>
      <c r="AG151" s="188"/>
      <c r="AH151" s="188"/>
      <c r="AI151" s="188"/>
      <c r="AJ151" s="188"/>
      <c r="AK151" s="188"/>
      <c r="AL151" s="188"/>
      <c r="AM151" s="188"/>
      <c r="AN151" s="188"/>
      <c r="AO151" s="188"/>
      <c r="AP151" s="188"/>
    </row>
    <row r="152" spans="2:55" s="60" customFormat="1" ht="21.75" customHeight="1" x14ac:dyDescent="0.15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91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8"/>
      <c r="AC152" s="188"/>
      <c r="AD152" s="188"/>
      <c r="AE152" s="188"/>
      <c r="AF152" s="188"/>
      <c r="AG152" s="188"/>
      <c r="AH152" s="188"/>
      <c r="AI152" s="188"/>
      <c r="AJ152" s="188"/>
      <c r="AK152" s="188"/>
      <c r="AL152" s="188"/>
      <c r="AM152" s="188"/>
      <c r="AN152" s="188"/>
      <c r="AO152" s="188"/>
      <c r="AP152" s="188"/>
    </row>
    <row r="153" spans="2:55" s="60" customFormat="1" ht="43.5" customHeight="1" x14ac:dyDescent="0.15">
      <c r="B153" s="188"/>
      <c r="C153" s="198"/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  <c r="AL153" s="198"/>
      <c r="AM153" s="198"/>
      <c r="AN153" s="198"/>
      <c r="AO153" s="198"/>
      <c r="AP153" s="188"/>
    </row>
    <row r="154" spans="2:55" s="60" customFormat="1" ht="13.5" x14ac:dyDescent="0.15">
      <c r="B154" s="188"/>
      <c r="C154" s="188"/>
      <c r="D154" s="192"/>
      <c r="E154" s="192"/>
      <c r="F154" s="192"/>
      <c r="G154" s="192"/>
      <c r="H154" s="192"/>
      <c r="I154" s="192"/>
      <c r="J154" s="192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8"/>
      <c r="AB154" s="188"/>
      <c r="AC154" s="188"/>
      <c r="AD154" s="188"/>
      <c r="AE154" s="188"/>
      <c r="AF154" s="188"/>
      <c r="AG154" s="188"/>
      <c r="AH154" s="188"/>
      <c r="AI154" s="188"/>
      <c r="AJ154" s="188"/>
      <c r="AK154" s="188"/>
      <c r="AL154" s="188"/>
      <c r="AM154" s="188"/>
      <c r="AN154" s="188"/>
      <c r="AO154" s="188"/>
      <c r="AP154" s="188"/>
    </row>
    <row r="155" spans="2:55" s="60" customFormat="1" ht="13.5" x14ac:dyDescent="0.15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88"/>
      <c r="AJ155" s="188"/>
      <c r="AK155" s="188"/>
      <c r="AL155" s="188"/>
      <c r="AM155" s="188"/>
      <c r="AN155" s="188"/>
      <c r="AO155" s="188"/>
      <c r="AP155" s="188"/>
    </row>
    <row r="156" spans="2:55" s="60" customFormat="1" ht="13.5" x14ac:dyDescent="0.15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F156" s="188"/>
      <c r="AG156" s="188"/>
      <c r="AH156" s="188"/>
      <c r="AI156" s="188"/>
      <c r="AJ156" s="188"/>
      <c r="AK156" s="188"/>
      <c r="AL156" s="188"/>
      <c r="AM156" s="188"/>
      <c r="AN156" s="188"/>
      <c r="AO156" s="188"/>
      <c r="AP156" s="188"/>
    </row>
    <row r="157" spans="2:55" s="60" customFormat="1" ht="29.45" customHeight="1" x14ac:dyDescent="0.15">
      <c r="B157" s="188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8"/>
    </row>
    <row r="158" spans="2:55" s="60" customFormat="1" ht="29.45" customHeight="1" x14ac:dyDescent="0.15">
      <c r="B158" s="188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189"/>
      <c r="AP158" s="188"/>
      <c r="AU158" s="62"/>
      <c r="AV158" s="62"/>
      <c r="AW158" s="62"/>
      <c r="AX158" s="62"/>
      <c r="AY158" s="62"/>
      <c r="AZ158" s="62"/>
      <c r="BA158" s="62"/>
      <c r="BB158" s="62"/>
      <c r="BC158" s="62"/>
    </row>
    <row r="159" spans="2:55" s="60" customFormat="1" ht="29.45" customHeight="1" x14ac:dyDescent="0.15">
      <c r="B159" s="188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8"/>
      <c r="AU159" s="199"/>
      <c r="AV159" s="199"/>
      <c r="AW159" s="199"/>
      <c r="AX159" s="199"/>
      <c r="AY159" s="199"/>
      <c r="AZ159" s="61"/>
      <c r="BA159" s="61"/>
      <c r="BB159" s="61"/>
      <c r="BC159" s="61"/>
    </row>
    <row r="160" spans="2:55" s="60" customFormat="1" ht="29.45" customHeight="1" x14ac:dyDescent="0.15">
      <c r="B160" s="188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8"/>
      <c r="AU160" s="199"/>
      <c r="AV160" s="199"/>
      <c r="AW160" s="199"/>
      <c r="AX160" s="199"/>
      <c r="AY160" s="199"/>
      <c r="AZ160" s="61"/>
      <c r="BA160" s="61"/>
      <c r="BB160" s="61"/>
      <c r="BC160" s="61"/>
    </row>
    <row r="161" spans="2:55" s="60" customFormat="1" ht="29.45" customHeight="1" x14ac:dyDescent="0.15">
      <c r="B161" s="188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8"/>
      <c r="AU161" s="62"/>
      <c r="AV161" s="62"/>
      <c r="AW161" s="62"/>
      <c r="AX161" s="62"/>
      <c r="AY161" s="62"/>
      <c r="AZ161" s="61"/>
      <c r="BA161" s="61"/>
      <c r="BB161" s="61"/>
      <c r="BC161" s="61"/>
    </row>
    <row r="162" spans="2:55" s="60" customFormat="1" ht="29.45" customHeight="1" x14ac:dyDescent="0.15">
      <c r="B162" s="188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  <c r="AN162" s="189"/>
      <c r="AO162" s="189"/>
      <c r="AP162" s="188"/>
      <c r="AU162" s="62"/>
      <c r="AV162" s="62"/>
      <c r="AW162" s="62"/>
      <c r="AX162" s="62"/>
      <c r="AY162" s="62"/>
      <c r="AZ162" s="61"/>
      <c r="BA162" s="61"/>
      <c r="BB162" s="61"/>
      <c r="BC162" s="61"/>
    </row>
    <row r="163" spans="2:55" s="60" customFormat="1" ht="29.45" customHeight="1" x14ac:dyDescent="0.15">
      <c r="B163" s="188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  <c r="AN163" s="189"/>
      <c r="AO163" s="189"/>
      <c r="AP163" s="188"/>
      <c r="AU163" s="62"/>
      <c r="AV163" s="62"/>
      <c r="AW163" s="62"/>
      <c r="AX163" s="62"/>
      <c r="AY163" s="62"/>
      <c r="AZ163" s="61"/>
      <c r="BA163" s="61"/>
      <c r="BB163" s="61"/>
      <c r="BC163" s="61"/>
    </row>
    <row r="164" spans="2:55" s="60" customFormat="1" ht="29.45" customHeight="1" x14ac:dyDescent="0.15">
      <c r="B164" s="188"/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8"/>
      <c r="AU164" s="62"/>
      <c r="AV164" s="62"/>
      <c r="AW164" s="62"/>
      <c r="AX164" s="62"/>
      <c r="AY164" s="62"/>
      <c r="AZ164" s="61"/>
      <c r="BA164" s="61"/>
      <c r="BB164" s="61"/>
      <c r="BC164" s="61"/>
    </row>
    <row r="165" spans="2:55" s="60" customFormat="1" ht="29.45" customHeight="1" x14ac:dyDescent="0.15">
      <c r="B165" s="188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8"/>
      <c r="AU165" s="62"/>
      <c r="AV165" s="62"/>
      <c r="AW165" s="62"/>
      <c r="AX165" s="62"/>
      <c r="AY165" s="62"/>
      <c r="AZ165" s="61"/>
      <c r="BA165" s="61"/>
      <c r="BB165" s="61"/>
      <c r="BC165" s="61"/>
    </row>
    <row r="166" spans="2:55" s="60" customFormat="1" ht="29.45" customHeight="1" x14ac:dyDescent="0.15">
      <c r="B166" s="188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  <c r="AN166" s="189"/>
      <c r="AO166" s="189"/>
      <c r="AP166" s="188"/>
      <c r="AU166" s="62"/>
      <c r="AV166" s="62"/>
      <c r="AW166" s="62"/>
      <c r="AX166" s="62"/>
      <c r="AY166" s="62"/>
      <c r="AZ166" s="61"/>
      <c r="BA166" s="61"/>
      <c r="BB166" s="61"/>
      <c r="BC166" s="61"/>
    </row>
    <row r="167" spans="2:55" s="60" customFormat="1" ht="29.45" customHeight="1" x14ac:dyDescent="0.15">
      <c r="B167" s="188"/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189"/>
      <c r="AP167" s="188"/>
      <c r="AU167" s="62"/>
      <c r="AV167" s="62"/>
      <c r="AW167" s="62"/>
      <c r="AX167" s="62"/>
      <c r="AY167" s="62"/>
      <c r="AZ167" s="61"/>
      <c r="BA167" s="61"/>
      <c r="BB167" s="61"/>
      <c r="BC167" s="61"/>
    </row>
    <row r="168" spans="2:55" s="60" customFormat="1" ht="13.5" x14ac:dyDescent="0.15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  <c r="R168" s="188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8"/>
      <c r="AD168" s="188"/>
      <c r="AE168" s="188"/>
      <c r="AF168" s="188"/>
      <c r="AG168" s="188"/>
      <c r="AH168" s="188"/>
      <c r="AI168" s="188"/>
      <c r="AJ168" s="188"/>
      <c r="AK168" s="188"/>
      <c r="AL168" s="188"/>
      <c r="AM168" s="188"/>
      <c r="AN168" s="188"/>
      <c r="AO168" s="188"/>
      <c r="AP168" s="188"/>
    </row>
    <row r="169" spans="2:55" s="60" customFormat="1" ht="13.5" x14ac:dyDescent="0.15">
      <c r="B169" s="189"/>
      <c r="C169" s="189"/>
      <c r="D169" s="189"/>
      <c r="E169" s="188"/>
      <c r="F169" s="188"/>
      <c r="G169" s="188"/>
      <c r="H169" s="188"/>
      <c r="I169" s="188"/>
      <c r="J169" s="193"/>
      <c r="K169" s="188"/>
      <c r="L169" s="188"/>
      <c r="M169" s="188"/>
      <c r="N169" s="188"/>
      <c r="O169" s="188"/>
      <c r="P169" s="188"/>
      <c r="Q169" s="188"/>
      <c r="R169" s="188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8"/>
      <c r="AD169" s="188"/>
      <c r="AE169" s="188"/>
      <c r="AF169" s="188"/>
      <c r="AG169" s="188"/>
      <c r="AH169" s="188"/>
      <c r="AI169" s="188"/>
      <c r="AJ169" s="188"/>
      <c r="AK169" s="188"/>
      <c r="AL169" s="188"/>
      <c r="AM169" s="188"/>
      <c r="AN169" s="188"/>
      <c r="AO169" s="188"/>
      <c r="AP169" s="188"/>
      <c r="AU169" s="62"/>
      <c r="AV169" s="62"/>
      <c r="AW169" s="62"/>
      <c r="AX169" s="62"/>
      <c r="AY169" s="62"/>
    </row>
    <row r="170" spans="2:55" s="60" customFormat="1" ht="13.5" x14ac:dyDescent="0.15">
      <c r="B170" s="188"/>
      <c r="C170" s="188"/>
      <c r="D170" s="188"/>
      <c r="E170" s="188"/>
      <c r="F170" s="188"/>
      <c r="G170" s="188"/>
      <c r="H170" s="188"/>
      <c r="I170" s="188"/>
      <c r="J170" s="193"/>
      <c r="K170" s="188"/>
      <c r="L170" s="188"/>
      <c r="M170" s="188"/>
      <c r="N170" s="188"/>
      <c r="O170" s="188"/>
      <c r="P170" s="188"/>
      <c r="Q170" s="188"/>
      <c r="R170" s="188"/>
      <c r="S170" s="188"/>
      <c r="T170" s="188"/>
      <c r="U170" s="188"/>
      <c r="V170" s="188"/>
      <c r="W170" s="188"/>
      <c r="X170" s="188"/>
      <c r="Y170" s="188"/>
      <c r="Z170" s="188"/>
      <c r="AA170" s="188"/>
      <c r="AB170" s="188"/>
      <c r="AC170" s="188"/>
      <c r="AD170" s="188"/>
      <c r="AE170" s="188"/>
      <c r="AF170" s="188"/>
      <c r="AG170" s="188"/>
      <c r="AH170" s="188"/>
      <c r="AI170" s="188"/>
      <c r="AJ170" s="188"/>
      <c r="AK170" s="188"/>
      <c r="AL170" s="188"/>
      <c r="AM170" s="188"/>
      <c r="AN170" s="188"/>
      <c r="AO170" s="188"/>
      <c r="AP170" s="188"/>
      <c r="AU170" s="62"/>
      <c r="AV170" s="62"/>
      <c r="AW170" s="62"/>
      <c r="AX170" s="62"/>
      <c r="AY170" s="62"/>
    </row>
    <row r="171" spans="2:55" ht="16.5" customHeight="1" x14ac:dyDescent="0.15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</row>
    <row r="172" spans="2:55" s="60" customFormat="1" ht="13.5" x14ac:dyDescent="0.15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  <c r="R172" s="188"/>
      <c r="S172" s="188"/>
      <c r="T172" s="188"/>
      <c r="U172" s="188"/>
      <c r="V172" s="188"/>
      <c r="W172" s="188"/>
      <c r="X172" s="188"/>
      <c r="Y172" s="188"/>
      <c r="Z172" s="188"/>
      <c r="AA172" s="188"/>
      <c r="AB172" s="188"/>
      <c r="AC172" s="188"/>
      <c r="AD172" s="188"/>
      <c r="AE172" s="188"/>
      <c r="AF172" s="188"/>
      <c r="AG172" s="188"/>
      <c r="AH172" s="188"/>
      <c r="AI172" s="188"/>
      <c r="AJ172" s="188"/>
      <c r="AK172" s="188"/>
      <c r="AL172" s="188"/>
      <c r="AM172" s="188"/>
      <c r="AN172" s="188"/>
      <c r="AO172" s="188"/>
      <c r="AP172" s="188"/>
    </row>
    <row r="173" spans="2:55" s="60" customFormat="1" ht="13.5" x14ac:dyDescent="0.15"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9"/>
      <c r="AK173" s="189"/>
      <c r="AL173" s="189"/>
      <c r="AM173" s="189"/>
      <c r="AN173" s="189"/>
      <c r="AO173" s="189"/>
      <c r="AP173" s="189"/>
    </row>
    <row r="174" spans="2:55" s="60" customFormat="1" ht="13.5" x14ac:dyDescent="0.15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  <c r="AD174" s="158"/>
      <c r="AE174" s="158"/>
      <c r="AF174" s="158"/>
      <c r="AG174" s="158"/>
      <c r="AH174" s="158"/>
      <c r="AI174" s="158"/>
      <c r="AJ174" s="158"/>
      <c r="AK174" s="158"/>
      <c r="AL174" s="158"/>
      <c r="AM174" s="158"/>
      <c r="AN174" s="158"/>
      <c r="AO174" s="158"/>
      <c r="AP174" s="158"/>
    </row>
    <row r="175" spans="2:55" s="60" customFormat="1" ht="14.25" x14ac:dyDescent="0.15">
      <c r="B175" s="190"/>
      <c r="C175" s="190"/>
      <c r="D175" s="190"/>
      <c r="E175" s="190"/>
      <c r="F175" s="190"/>
      <c r="G175" s="190"/>
      <c r="H175" s="190"/>
      <c r="I175" s="190"/>
      <c r="J175" s="190"/>
      <c r="K175" s="190"/>
      <c r="L175" s="190"/>
      <c r="M175" s="190"/>
      <c r="N175" s="190"/>
      <c r="O175" s="190"/>
      <c r="P175" s="190"/>
      <c r="Q175" s="190"/>
      <c r="R175" s="190"/>
      <c r="S175" s="190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88"/>
    </row>
    <row r="176" spans="2:55" s="60" customFormat="1" ht="13.5" x14ac:dyDescent="0.15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  <c r="S176" s="188"/>
      <c r="T176" s="188"/>
      <c r="U176" s="188"/>
      <c r="V176" s="188"/>
      <c r="W176" s="188"/>
      <c r="X176" s="188"/>
      <c r="Y176" s="188"/>
      <c r="Z176" s="188"/>
      <c r="AA176" s="188"/>
      <c r="AB176" s="188"/>
      <c r="AC176" s="188"/>
      <c r="AD176" s="188"/>
      <c r="AE176" s="188"/>
      <c r="AF176" s="188"/>
      <c r="AG176" s="188"/>
      <c r="AH176" s="189"/>
      <c r="AI176" s="189"/>
      <c r="AJ176" s="189"/>
      <c r="AK176" s="189"/>
      <c r="AL176" s="189"/>
      <c r="AM176" s="189"/>
      <c r="AN176" s="189"/>
      <c r="AO176" s="189"/>
      <c r="AP176" s="188"/>
    </row>
    <row r="177" spans="2:55" s="60" customFormat="1" ht="21.75" customHeight="1" x14ac:dyDescent="0.15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  <c r="S177" s="188"/>
      <c r="T177" s="188"/>
      <c r="U177" s="188"/>
      <c r="V177" s="188"/>
      <c r="W177" s="188"/>
      <c r="X177" s="188"/>
      <c r="Y177" s="188"/>
      <c r="Z177" s="188"/>
      <c r="AA177" s="188"/>
      <c r="AB177" s="188"/>
      <c r="AC177" s="188"/>
      <c r="AD177" s="188"/>
      <c r="AE177" s="188"/>
      <c r="AF177" s="188"/>
      <c r="AG177" s="188"/>
      <c r="AH177" s="189"/>
      <c r="AI177" s="189"/>
      <c r="AJ177" s="189"/>
      <c r="AK177" s="189"/>
      <c r="AL177" s="189"/>
      <c r="AM177" s="189"/>
      <c r="AN177" s="189"/>
      <c r="AO177" s="189"/>
      <c r="AP177" s="188"/>
    </row>
    <row r="178" spans="2:55" s="60" customFormat="1" ht="14.25" x14ac:dyDescent="0.15">
      <c r="B178" s="190"/>
      <c r="C178" s="190"/>
      <c r="D178" s="190"/>
      <c r="E178" s="190"/>
      <c r="F178" s="190"/>
      <c r="G178" s="190"/>
      <c r="H178" s="190"/>
      <c r="I178" s="190"/>
      <c r="J178" s="190"/>
      <c r="K178" s="190"/>
      <c r="L178" s="188"/>
      <c r="M178" s="188"/>
      <c r="N178" s="188"/>
      <c r="O178" s="188"/>
      <c r="P178" s="188"/>
      <c r="Q178" s="188"/>
      <c r="R178" s="188"/>
      <c r="S178" s="188"/>
      <c r="T178" s="188"/>
      <c r="U178" s="188"/>
      <c r="V178" s="188"/>
      <c r="W178" s="188"/>
      <c r="X178" s="188"/>
      <c r="Y178" s="188"/>
      <c r="Z178" s="188"/>
      <c r="AA178" s="188"/>
      <c r="AB178" s="188"/>
      <c r="AC178" s="188"/>
      <c r="AD178" s="188"/>
      <c r="AE178" s="188"/>
      <c r="AF178" s="188"/>
      <c r="AG178" s="188"/>
      <c r="AH178" s="188"/>
      <c r="AI178" s="188"/>
      <c r="AJ178" s="188"/>
      <c r="AK178" s="188"/>
      <c r="AL178" s="188"/>
      <c r="AM178" s="188"/>
      <c r="AN178" s="188"/>
      <c r="AO178" s="188"/>
      <c r="AP178" s="188"/>
    </row>
    <row r="179" spans="2:55" s="60" customFormat="1" ht="13.5" x14ac:dyDescent="0.15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88"/>
      <c r="S179" s="188"/>
      <c r="T179" s="188"/>
      <c r="U179" s="188"/>
      <c r="V179" s="188"/>
      <c r="W179" s="188"/>
      <c r="X179" s="188"/>
      <c r="Y179" s="188"/>
      <c r="Z179" s="188"/>
      <c r="AA179" s="188"/>
      <c r="AB179" s="188"/>
      <c r="AC179" s="188"/>
      <c r="AD179" s="188"/>
      <c r="AE179" s="188"/>
      <c r="AF179" s="188"/>
      <c r="AG179" s="188"/>
      <c r="AH179" s="188"/>
      <c r="AI179" s="188"/>
      <c r="AJ179" s="188"/>
      <c r="AK179" s="188"/>
      <c r="AL179" s="188"/>
      <c r="AM179" s="188"/>
      <c r="AN179" s="188"/>
      <c r="AO179" s="188"/>
      <c r="AP179" s="188"/>
    </row>
    <row r="180" spans="2:55" s="60" customFormat="1" ht="42" customHeight="1" x14ac:dyDescent="0.15">
      <c r="B180" s="188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8"/>
      <c r="AA180" s="188"/>
      <c r="AB180" s="188"/>
      <c r="AC180" s="188"/>
      <c r="AD180" s="195"/>
      <c r="AE180" s="195"/>
      <c r="AF180" s="195"/>
      <c r="AG180" s="195"/>
      <c r="AH180" s="189"/>
      <c r="AI180" s="189"/>
      <c r="AJ180" s="189"/>
      <c r="AK180" s="189"/>
      <c r="AL180" s="189"/>
      <c r="AM180" s="189"/>
      <c r="AN180" s="189"/>
      <c r="AO180" s="189"/>
      <c r="AP180" s="188"/>
    </row>
    <row r="181" spans="2:55" s="60" customFormat="1" ht="24" customHeight="1" x14ac:dyDescent="0.15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8"/>
      <c r="AC181" s="188"/>
      <c r="AD181" s="188"/>
      <c r="AE181" s="188"/>
      <c r="AF181" s="188"/>
      <c r="AG181" s="188"/>
      <c r="AH181" s="188"/>
      <c r="AI181" s="188"/>
      <c r="AJ181" s="188"/>
      <c r="AK181" s="188"/>
      <c r="AL181" s="188"/>
      <c r="AM181" s="188"/>
      <c r="AN181" s="188"/>
      <c r="AO181" s="188"/>
      <c r="AP181" s="188"/>
    </row>
    <row r="182" spans="2:55" s="60" customFormat="1" ht="34.5" customHeight="1" x14ac:dyDescent="0.15">
      <c r="B182" s="188"/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8"/>
    </row>
    <row r="183" spans="2:55" s="60" customFormat="1" ht="24" customHeight="1" x14ac:dyDescent="0.15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188"/>
      <c r="V183" s="188"/>
      <c r="W183" s="188"/>
      <c r="X183" s="188"/>
      <c r="Y183" s="188"/>
      <c r="Z183" s="188"/>
      <c r="AA183" s="188"/>
      <c r="AB183" s="188"/>
      <c r="AC183" s="188"/>
      <c r="AD183" s="188"/>
      <c r="AE183" s="188"/>
      <c r="AF183" s="188"/>
      <c r="AG183" s="188"/>
      <c r="AH183" s="188"/>
      <c r="AI183" s="188"/>
      <c r="AJ183" s="188"/>
      <c r="AK183" s="188"/>
      <c r="AL183" s="188"/>
      <c r="AM183" s="188"/>
      <c r="AN183" s="188"/>
      <c r="AO183" s="188"/>
      <c r="AP183" s="188"/>
    </row>
    <row r="184" spans="2:55" s="60" customFormat="1" ht="35.25" customHeight="1" x14ac:dyDescent="0.15">
      <c r="B184" s="188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8"/>
      <c r="AA184" s="188"/>
      <c r="AB184" s="188"/>
      <c r="AC184" s="188"/>
      <c r="AD184" s="188"/>
      <c r="AE184" s="188"/>
      <c r="AF184" s="188"/>
      <c r="AG184" s="188"/>
      <c r="AH184" s="188"/>
      <c r="AI184" s="188"/>
      <c r="AJ184" s="188"/>
      <c r="AK184" s="188"/>
      <c r="AL184" s="188"/>
      <c r="AM184" s="188"/>
      <c r="AN184" s="188"/>
      <c r="AO184" s="188"/>
      <c r="AP184" s="188"/>
    </row>
    <row r="185" spans="2:55" s="60" customFormat="1" ht="24" customHeight="1" x14ac:dyDescent="0.15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88"/>
      <c r="W185" s="188"/>
      <c r="X185" s="188"/>
      <c r="Y185" s="188"/>
      <c r="Z185" s="188"/>
      <c r="AA185" s="188"/>
      <c r="AB185" s="188"/>
      <c r="AC185" s="188"/>
      <c r="AD185" s="188"/>
      <c r="AE185" s="188"/>
      <c r="AF185" s="188"/>
      <c r="AG185" s="188"/>
      <c r="AH185" s="188"/>
      <c r="AI185" s="188"/>
      <c r="AJ185" s="188"/>
      <c r="AK185" s="188"/>
      <c r="AL185" s="188"/>
      <c r="AM185" s="188"/>
      <c r="AN185" s="188"/>
      <c r="AO185" s="188"/>
      <c r="AP185" s="188"/>
    </row>
    <row r="186" spans="2:55" s="60" customFormat="1" ht="21.75" customHeight="1" x14ac:dyDescent="0.15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91"/>
      <c r="O186" s="188"/>
      <c r="P186" s="188"/>
      <c r="Q186" s="188"/>
      <c r="R186" s="188"/>
      <c r="S186" s="188"/>
      <c r="T186" s="188"/>
      <c r="U186" s="188"/>
      <c r="V186" s="188"/>
      <c r="W186" s="188"/>
      <c r="X186" s="188"/>
      <c r="Y186" s="188"/>
      <c r="Z186" s="188"/>
      <c r="AA186" s="188"/>
      <c r="AB186" s="188"/>
      <c r="AC186" s="188"/>
      <c r="AD186" s="188"/>
      <c r="AE186" s="188"/>
      <c r="AF186" s="188"/>
      <c r="AG186" s="188"/>
      <c r="AH186" s="188"/>
      <c r="AI186" s="188"/>
      <c r="AJ186" s="188"/>
      <c r="AK186" s="188"/>
      <c r="AL186" s="188"/>
      <c r="AM186" s="188"/>
      <c r="AN186" s="188"/>
      <c r="AO186" s="188"/>
      <c r="AP186" s="188"/>
    </row>
    <row r="187" spans="2:55" s="60" customFormat="1" ht="43.5" customHeight="1" x14ac:dyDescent="0.15">
      <c r="B187" s="188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189"/>
      <c r="AK187" s="189"/>
      <c r="AL187" s="189"/>
      <c r="AM187" s="189"/>
      <c r="AN187" s="189"/>
      <c r="AO187" s="189"/>
      <c r="AP187" s="188"/>
    </row>
    <row r="188" spans="2:55" s="60" customFormat="1" ht="13.5" x14ac:dyDescent="0.15">
      <c r="B188" s="188"/>
      <c r="C188" s="188"/>
      <c r="D188" s="192"/>
      <c r="E188" s="192"/>
      <c r="F188" s="192"/>
      <c r="G188" s="192"/>
      <c r="H188" s="192"/>
      <c r="I188" s="192"/>
      <c r="J188" s="192"/>
      <c r="K188" s="188"/>
      <c r="L188" s="188"/>
      <c r="M188" s="188"/>
      <c r="N188" s="188"/>
      <c r="O188" s="188"/>
      <c r="P188" s="188"/>
      <c r="Q188" s="188"/>
      <c r="R188" s="188"/>
      <c r="S188" s="188"/>
      <c r="T188" s="188"/>
      <c r="U188" s="188"/>
      <c r="V188" s="188"/>
      <c r="W188" s="188"/>
      <c r="X188" s="188"/>
      <c r="Y188" s="188"/>
      <c r="Z188" s="188"/>
      <c r="AA188" s="188"/>
      <c r="AB188" s="188"/>
      <c r="AC188" s="188"/>
      <c r="AD188" s="188"/>
      <c r="AE188" s="188"/>
      <c r="AF188" s="188"/>
      <c r="AG188" s="188"/>
      <c r="AH188" s="188"/>
      <c r="AI188" s="188"/>
      <c r="AJ188" s="188"/>
      <c r="AK188" s="188"/>
      <c r="AL188" s="188"/>
      <c r="AM188" s="188"/>
      <c r="AN188" s="188"/>
      <c r="AO188" s="188"/>
      <c r="AP188" s="188"/>
    </row>
    <row r="189" spans="2:55" s="60" customFormat="1" ht="13.5" x14ac:dyDescent="0.15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  <c r="S189" s="188"/>
      <c r="T189" s="188"/>
      <c r="U189" s="188"/>
      <c r="V189" s="188"/>
      <c r="W189" s="188"/>
      <c r="X189" s="188"/>
      <c r="Y189" s="188"/>
      <c r="Z189" s="188"/>
      <c r="AA189" s="188"/>
      <c r="AB189" s="188"/>
      <c r="AC189" s="188"/>
      <c r="AD189" s="188"/>
      <c r="AE189" s="188"/>
      <c r="AF189" s="188"/>
      <c r="AG189" s="188"/>
      <c r="AH189" s="188"/>
      <c r="AI189" s="188"/>
      <c r="AJ189" s="188"/>
      <c r="AK189" s="188"/>
      <c r="AL189" s="188"/>
      <c r="AM189" s="188"/>
      <c r="AN189" s="188"/>
      <c r="AO189" s="188"/>
      <c r="AP189" s="188"/>
    </row>
    <row r="190" spans="2:55" s="60" customFormat="1" ht="13.5" x14ac:dyDescent="0.15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  <c r="S190" s="188"/>
      <c r="T190" s="188"/>
      <c r="U190" s="188"/>
      <c r="V190" s="188"/>
      <c r="W190" s="188"/>
      <c r="X190" s="188"/>
      <c r="Y190" s="188"/>
      <c r="Z190" s="188"/>
      <c r="AA190" s="188"/>
      <c r="AB190" s="188"/>
      <c r="AC190" s="188"/>
      <c r="AD190" s="188"/>
      <c r="AE190" s="188"/>
      <c r="AF190" s="188"/>
      <c r="AG190" s="188"/>
      <c r="AH190" s="188"/>
      <c r="AI190" s="188"/>
      <c r="AJ190" s="188"/>
      <c r="AK190" s="188"/>
      <c r="AL190" s="188"/>
      <c r="AM190" s="188"/>
      <c r="AN190" s="188"/>
      <c r="AO190" s="188"/>
      <c r="AP190" s="188"/>
    </row>
    <row r="191" spans="2:55" s="60" customFormat="1" ht="29.45" customHeight="1" x14ac:dyDescent="0.15">
      <c r="B191" s="188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189"/>
      <c r="AK191" s="189"/>
      <c r="AL191" s="189"/>
      <c r="AM191" s="189"/>
      <c r="AN191" s="189"/>
      <c r="AO191" s="189"/>
      <c r="AP191" s="188"/>
    </row>
    <row r="192" spans="2:55" s="60" customFormat="1" ht="29.45" customHeight="1" x14ac:dyDescent="0.15">
      <c r="B192" s="188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9"/>
      <c r="AK192" s="189"/>
      <c r="AL192" s="189"/>
      <c r="AM192" s="189"/>
      <c r="AN192" s="189"/>
      <c r="AO192" s="189"/>
      <c r="AP192" s="188"/>
      <c r="AU192" s="62"/>
      <c r="AV192" s="62"/>
      <c r="AW192" s="62"/>
      <c r="AX192" s="62"/>
      <c r="AY192" s="62"/>
      <c r="AZ192" s="62"/>
      <c r="BA192" s="62"/>
      <c r="BB192" s="62"/>
      <c r="BC192" s="62"/>
    </row>
    <row r="193" spans="2:55" s="60" customFormat="1" ht="29.45" customHeight="1" x14ac:dyDescent="0.15">
      <c r="B193" s="188"/>
      <c r="C193" s="189"/>
      <c r="D193" s="189"/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C193" s="189"/>
      <c r="AD193" s="189"/>
      <c r="AE193" s="189"/>
      <c r="AF193" s="189"/>
      <c r="AG193" s="189"/>
      <c r="AH193" s="189"/>
      <c r="AI193" s="189"/>
      <c r="AJ193" s="189"/>
      <c r="AK193" s="189"/>
      <c r="AL193" s="189"/>
      <c r="AM193" s="189"/>
      <c r="AN193" s="189"/>
      <c r="AO193" s="189"/>
      <c r="AP193" s="188"/>
      <c r="AU193" s="199"/>
      <c r="AV193" s="199"/>
      <c r="AW193" s="199"/>
      <c r="AX193" s="199"/>
      <c r="AY193" s="199"/>
      <c r="AZ193" s="61"/>
      <c r="BA193" s="61"/>
      <c r="BB193" s="61"/>
      <c r="BC193" s="61"/>
    </row>
    <row r="194" spans="2:55" s="60" customFormat="1" ht="29.45" customHeight="1" x14ac:dyDescent="0.15">
      <c r="B194" s="188"/>
      <c r="C194" s="189"/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C194" s="189"/>
      <c r="AD194" s="189"/>
      <c r="AE194" s="189"/>
      <c r="AF194" s="189"/>
      <c r="AG194" s="189"/>
      <c r="AH194" s="189"/>
      <c r="AI194" s="189"/>
      <c r="AJ194" s="189"/>
      <c r="AK194" s="189"/>
      <c r="AL194" s="189"/>
      <c r="AM194" s="189"/>
      <c r="AN194" s="189"/>
      <c r="AO194" s="189"/>
      <c r="AP194" s="188"/>
      <c r="AU194" s="199"/>
      <c r="AV194" s="199"/>
      <c r="AW194" s="199"/>
      <c r="AX194" s="199"/>
      <c r="AY194" s="199"/>
      <c r="AZ194" s="61"/>
      <c r="BA194" s="61"/>
      <c r="BB194" s="61"/>
      <c r="BC194" s="61"/>
    </row>
    <row r="195" spans="2:55" s="60" customFormat="1" ht="29.45" customHeight="1" x14ac:dyDescent="0.15">
      <c r="B195" s="188"/>
      <c r="C195" s="189"/>
      <c r="D195" s="189"/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  <c r="AM195" s="189"/>
      <c r="AN195" s="189"/>
      <c r="AO195" s="189"/>
      <c r="AP195" s="188"/>
      <c r="AU195" s="62"/>
      <c r="AV195" s="62"/>
      <c r="AW195" s="62"/>
      <c r="AX195" s="62"/>
      <c r="AY195" s="62"/>
      <c r="AZ195" s="61"/>
      <c r="BA195" s="61"/>
      <c r="BB195" s="61"/>
      <c r="BC195" s="61"/>
    </row>
    <row r="196" spans="2:55" s="60" customFormat="1" ht="29.45" customHeight="1" x14ac:dyDescent="0.15">
      <c r="B196" s="188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8"/>
      <c r="AU196" s="62"/>
      <c r="AV196" s="62"/>
      <c r="AW196" s="62"/>
      <c r="AX196" s="62"/>
      <c r="AY196" s="62"/>
      <c r="AZ196" s="61"/>
      <c r="BA196" s="61"/>
      <c r="BB196" s="61"/>
      <c r="BC196" s="61"/>
    </row>
    <row r="197" spans="2:55" s="60" customFormat="1" ht="29.45" customHeight="1" x14ac:dyDescent="0.15">
      <c r="B197" s="188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9"/>
      <c r="AK197" s="189"/>
      <c r="AL197" s="189"/>
      <c r="AM197" s="189"/>
      <c r="AN197" s="189"/>
      <c r="AO197" s="189"/>
      <c r="AP197" s="188"/>
      <c r="AU197" s="62"/>
      <c r="AV197" s="62"/>
      <c r="AW197" s="62"/>
      <c r="AX197" s="62"/>
      <c r="AY197" s="62"/>
      <c r="AZ197" s="61"/>
      <c r="BA197" s="61"/>
      <c r="BB197" s="61"/>
      <c r="BC197" s="61"/>
    </row>
    <row r="198" spans="2:55" s="60" customFormat="1" ht="29.45" customHeight="1" x14ac:dyDescent="0.15">
      <c r="B198" s="188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9"/>
      <c r="AK198" s="189"/>
      <c r="AL198" s="189"/>
      <c r="AM198" s="189"/>
      <c r="AN198" s="189"/>
      <c r="AO198" s="189"/>
      <c r="AP198" s="188"/>
      <c r="AU198" s="62"/>
      <c r="AV198" s="62"/>
      <c r="AW198" s="62"/>
      <c r="AX198" s="62"/>
      <c r="AY198" s="62"/>
      <c r="AZ198" s="61"/>
      <c r="BA198" s="61"/>
      <c r="BB198" s="61"/>
      <c r="BC198" s="61"/>
    </row>
    <row r="199" spans="2:55" s="60" customFormat="1" ht="29.45" customHeight="1" x14ac:dyDescent="0.15">
      <c r="B199" s="188"/>
      <c r="C199" s="189"/>
      <c r="D199" s="189"/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89"/>
      <c r="AO199" s="189"/>
      <c r="AP199" s="188"/>
      <c r="AU199" s="62"/>
      <c r="AV199" s="62"/>
      <c r="AW199" s="62"/>
      <c r="AX199" s="62"/>
      <c r="AY199" s="62"/>
      <c r="AZ199" s="61"/>
      <c r="BA199" s="61"/>
      <c r="BB199" s="61"/>
      <c r="BC199" s="61"/>
    </row>
    <row r="200" spans="2:55" s="60" customFormat="1" ht="29.45" customHeight="1" x14ac:dyDescent="0.15">
      <c r="B200" s="188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89"/>
      <c r="AO200" s="189"/>
      <c r="AP200" s="188"/>
      <c r="AU200" s="62"/>
      <c r="AV200" s="62"/>
      <c r="AW200" s="62"/>
      <c r="AX200" s="62"/>
      <c r="AY200" s="62"/>
      <c r="AZ200" s="61"/>
      <c r="BA200" s="61"/>
      <c r="BB200" s="61"/>
      <c r="BC200" s="61"/>
    </row>
    <row r="201" spans="2:55" s="60" customFormat="1" ht="29.45" customHeight="1" x14ac:dyDescent="0.15">
      <c r="B201" s="188"/>
      <c r="C201" s="189"/>
      <c r="D201" s="189"/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C201" s="189"/>
      <c r="AD201" s="189"/>
      <c r="AE201" s="189"/>
      <c r="AF201" s="189"/>
      <c r="AG201" s="189"/>
      <c r="AH201" s="189"/>
      <c r="AI201" s="189"/>
      <c r="AJ201" s="189"/>
      <c r="AK201" s="189"/>
      <c r="AL201" s="189"/>
      <c r="AM201" s="189"/>
      <c r="AN201" s="189"/>
      <c r="AO201" s="189"/>
      <c r="AP201" s="188"/>
      <c r="AU201" s="62"/>
      <c r="AV201" s="62"/>
      <c r="AW201" s="62"/>
      <c r="AX201" s="62"/>
      <c r="AY201" s="62"/>
      <c r="AZ201" s="61"/>
      <c r="BA201" s="61"/>
      <c r="BB201" s="61"/>
      <c r="BC201" s="61"/>
    </row>
    <row r="202" spans="2:55" s="60" customFormat="1" ht="13.5" x14ac:dyDescent="0.15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  <c r="S202" s="188"/>
      <c r="T202" s="188"/>
      <c r="U202" s="188"/>
      <c r="V202" s="188"/>
      <c r="W202" s="188"/>
      <c r="X202" s="188"/>
      <c r="Y202" s="188"/>
      <c r="Z202" s="188"/>
      <c r="AA202" s="188"/>
      <c r="AB202" s="188"/>
      <c r="AC202" s="188"/>
      <c r="AD202" s="188"/>
      <c r="AE202" s="188"/>
      <c r="AF202" s="188"/>
      <c r="AG202" s="188"/>
      <c r="AH202" s="188"/>
      <c r="AI202" s="188"/>
      <c r="AJ202" s="188"/>
      <c r="AK202" s="188"/>
      <c r="AL202" s="188"/>
      <c r="AM202" s="188"/>
      <c r="AN202" s="188"/>
      <c r="AO202" s="188"/>
      <c r="AP202" s="188"/>
    </row>
    <row r="203" spans="2:55" s="60" customFormat="1" ht="13.5" x14ac:dyDescent="0.15">
      <c r="B203" s="189"/>
      <c r="C203" s="189"/>
      <c r="D203" s="189"/>
      <c r="E203" s="188"/>
      <c r="F203" s="188"/>
      <c r="G203" s="188"/>
      <c r="H203" s="188"/>
      <c r="I203" s="188"/>
      <c r="J203" s="193"/>
      <c r="K203" s="188"/>
      <c r="L203" s="188"/>
      <c r="M203" s="188"/>
      <c r="N203" s="188"/>
      <c r="O203" s="188"/>
      <c r="P203" s="188"/>
      <c r="Q203" s="188"/>
      <c r="R203" s="188"/>
      <c r="S203" s="188"/>
      <c r="T203" s="188"/>
      <c r="U203" s="188"/>
      <c r="V203" s="188"/>
      <c r="W203" s="188"/>
      <c r="X203" s="188"/>
      <c r="Y203" s="188"/>
      <c r="Z203" s="188"/>
      <c r="AA203" s="188"/>
      <c r="AB203" s="188"/>
      <c r="AC203" s="188"/>
      <c r="AD203" s="188"/>
      <c r="AE203" s="188"/>
      <c r="AF203" s="188"/>
      <c r="AG203" s="188"/>
      <c r="AH203" s="188"/>
      <c r="AI203" s="188"/>
      <c r="AJ203" s="188"/>
      <c r="AK203" s="188"/>
      <c r="AL203" s="188"/>
      <c r="AM203" s="188"/>
      <c r="AN203" s="188"/>
      <c r="AO203" s="188"/>
      <c r="AP203" s="188"/>
      <c r="AU203" s="62"/>
      <c r="AV203" s="62"/>
      <c r="AW203" s="62"/>
      <c r="AX203" s="62"/>
      <c r="AY203" s="62"/>
    </row>
    <row r="204" spans="2:55" s="60" customFormat="1" ht="13.5" x14ac:dyDescent="0.15">
      <c r="J204" s="63"/>
      <c r="AU204" s="62"/>
      <c r="AV204" s="62"/>
      <c r="AW204" s="62"/>
      <c r="AX204" s="62"/>
      <c r="AY204" s="62"/>
    </row>
  </sheetData>
  <mergeCells count="235">
    <mergeCell ref="C1:J1"/>
    <mergeCell ref="B2:AO2"/>
    <mergeCell ref="B3:G3"/>
    <mergeCell ref="H3:V3"/>
    <mergeCell ref="B4:G4"/>
    <mergeCell ref="H4:Z4"/>
    <mergeCell ref="AA4:AE4"/>
    <mergeCell ref="AF4:AO4"/>
    <mergeCell ref="B9:G9"/>
    <mergeCell ref="H9:AO9"/>
    <mergeCell ref="B10:G10"/>
    <mergeCell ref="H10:Y10"/>
    <mergeCell ref="Z10:AE10"/>
    <mergeCell ref="AF10:AO10"/>
    <mergeCell ref="B5:G5"/>
    <mergeCell ref="H5:AE5"/>
    <mergeCell ref="AF5:AO5"/>
    <mergeCell ref="B6:G8"/>
    <mergeCell ref="H6:Y6"/>
    <mergeCell ref="Z6:AE6"/>
    <mergeCell ref="AF6:AO6"/>
    <mergeCell ref="H7:AE8"/>
    <mergeCell ref="AF7:AO7"/>
    <mergeCell ref="AF8:AO8"/>
    <mergeCell ref="C18:G19"/>
    <mergeCell ref="H18:W19"/>
    <mergeCell ref="X18:Y19"/>
    <mergeCell ref="Z18:Z19"/>
    <mergeCell ref="AA18:AI18"/>
    <mergeCell ref="AJ18:AO19"/>
    <mergeCell ref="AA19:AI19"/>
    <mergeCell ref="B12:G13"/>
    <mergeCell ref="H12:P12"/>
    <mergeCell ref="Q12:AO12"/>
    <mergeCell ref="H13:P16"/>
    <mergeCell ref="Q13:AO16"/>
    <mergeCell ref="B15:G16"/>
    <mergeCell ref="AJ20:AO22"/>
    <mergeCell ref="B23:B25"/>
    <mergeCell ref="C23:G25"/>
    <mergeCell ref="H23:W25"/>
    <mergeCell ref="X23:Y25"/>
    <mergeCell ref="Z23:Z25"/>
    <mergeCell ref="AJ23:AO25"/>
    <mergeCell ref="B20:B22"/>
    <mergeCell ref="C20:G22"/>
    <mergeCell ref="H20:W22"/>
    <mergeCell ref="X20:Y22"/>
    <mergeCell ref="Z20:Z22"/>
    <mergeCell ref="AA20:AI20"/>
    <mergeCell ref="AA21:AI22"/>
    <mergeCell ref="AA24:AI25"/>
    <mergeCell ref="AA23:AI23"/>
    <mergeCell ref="AJ26:AO28"/>
    <mergeCell ref="B29:B31"/>
    <mergeCell ref="C29:G31"/>
    <mergeCell ref="H29:W31"/>
    <mergeCell ref="X29:Y31"/>
    <mergeCell ref="Z29:Z31"/>
    <mergeCell ref="AJ29:AO31"/>
    <mergeCell ref="AA33:AI34"/>
    <mergeCell ref="B26:B28"/>
    <mergeCell ref="C26:G28"/>
    <mergeCell ref="H26:W28"/>
    <mergeCell ref="X26:Y28"/>
    <mergeCell ref="Z26:Z28"/>
    <mergeCell ref="AA26:AI26"/>
    <mergeCell ref="AA27:AI28"/>
    <mergeCell ref="AA29:AI29"/>
    <mergeCell ref="AA30:AI31"/>
    <mergeCell ref="AA32:AI32"/>
    <mergeCell ref="AJ32:AO34"/>
    <mergeCell ref="B35:B37"/>
    <mergeCell ref="C35:G37"/>
    <mergeCell ref="H35:W37"/>
    <mergeCell ref="X35:Y37"/>
    <mergeCell ref="Z35:Z37"/>
    <mergeCell ref="AJ35:AO37"/>
    <mergeCell ref="AA35:AI35"/>
    <mergeCell ref="AA36:AI37"/>
    <mergeCell ref="B32:B34"/>
    <mergeCell ref="C32:G34"/>
    <mergeCell ref="H32:W34"/>
    <mergeCell ref="X32:Y34"/>
    <mergeCell ref="Z32:Z34"/>
    <mergeCell ref="AJ38:AO40"/>
    <mergeCell ref="B41:B43"/>
    <mergeCell ref="C41:G43"/>
    <mergeCell ref="H41:W43"/>
    <mergeCell ref="X41:Y43"/>
    <mergeCell ref="Z41:Z43"/>
    <mergeCell ref="AJ41:AO43"/>
    <mergeCell ref="AA41:AI41"/>
    <mergeCell ref="AA42:AI43"/>
    <mergeCell ref="B38:B40"/>
    <mergeCell ref="C38:G40"/>
    <mergeCell ref="H38:W40"/>
    <mergeCell ref="X38:Y40"/>
    <mergeCell ref="Z38:Z40"/>
    <mergeCell ref="AA38:AI38"/>
    <mergeCell ref="AA39:AI40"/>
    <mergeCell ref="B50:AO52"/>
    <mergeCell ref="B53:G53"/>
    <mergeCell ref="H53:Y53"/>
    <mergeCell ref="Z53:AE53"/>
    <mergeCell ref="AF53:AO53"/>
    <mergeCell ref="AJ44:AO46"/>
    <mergeCell ref="B47:B49"/>
    <mergeCell ref="C47:G49"/>
    <mergeCell ref="H47:W49"/>
    <mergeCell ref="X47:Y49"/>
    <mergeCell ref="Z47:Z49"/>
    <mergeCell ref="AJ47:AO49"/>
    <mergeCell ref="AA47:AI47"/>
    <mergeCell ref="AA48:AI49"/>
    <mergeCell ref="B44:B46"/>
    <mergeCell ref="C44:G46"/>
    <mergeCell ref="H44:W46"/>
    <mergeCell ref="X44:Y46"/>
    <mergeCell ref="Z44:Z46"/>
    <mergeCell ref="AA44:AI44"/>
    <mergeCell ref="AA45:AI46"/>
    <mergeCell ref="B57:G58"/>
    <mergeCell ref="H57:Y58"/>
    <mergeCell ref="Z57:AE58"/>
    <mergeCell ref="AF57:AO58"/>
    <mergeCell ref="B59:G59"/>
    <mergeCell ref="H59:Y59"/>
    <mergeCell ref="Z59:AE59"/>
    <mergeCell ref="AF59:AO59"/>
    <mergeCell ref="B54:G55"/>
    <mergeCell ref="H54:Y55"/>
    <mergeCell ref="Z54:AE55"/>
    <mergeCell ref="AF54:AO55"/>
    <mergeCell ref="B56:G56"/>
    <mergeCell ref="H56:Y56"/>
    <mergeCell ref="Z56:AE56"/>
    <mergeCell ref="AF56:AO56"/>
    <mergeCell ref="B64:AO64"/>
    <mergeCell ref="B66:G66"/>
    <mergeCell ref="H66:V66"/>
    <mergeCell ref="B67:G67"/>
    <mergeCell ref="H67:Z67"/>
    <mergeCell ref="AA67:AE67"/>
    <mergeCell ref="AF67:AO67"/>
    <mergeCell ref="B60:G61"/>
    <mergeCell ref="H60:Y61"/>
    <mergeCell ref="Z60:AE61"/>
    <mergeCell ref="AF60:AO61"/>
    <mergeCell ref="B62:G62"/>
    <mergeCell ref="B63:G63"/>
    <mergeCell ref="B72:G72"/>
    <mergeCell ref="H72:AO72"/>
    <mergeCell ref="B73:G73"/>
    <mergeCell ref="H73:Z73"/>
    <mergeCell ref="AA73:AE73"/>
    <mergeCell ref="AF73:AN73"/>
    <mergeCell ref="B68:G68"/>
    <mergeCell ref="H68:AE68"/>
    <mergeCell ref="AF68:AO68"/>
    <mergeCell ref="B69:G71"/>
    <mergeCell ref="H69:Y69"/>
    <mergeCell ref="Z69:AE69"/>
    <mergeCell ref="AF69:AO69"/>
    <mergeCell ref="H70:AE71"/>
    <mergeCell ref="AF70:AO70"/>
    <mergeCell ref="AF71:AO71"/>
    <mergeCell ref="H79:Z79"/>
    <mergeCell ref="AA79:AF79"/>
    <mergeCell ref="AG79:AH79"/>
    <mergeCell ref="AI79:AO79"/>
    <mergeCell ref="B81:G81"/>
    <mergeCell ref="H81:Z82"/>
    <mergeCell ref="B82:G82"/>
    <mergeCell ref="B75:U75"/>
    <mergeCell ref="V75:AO75"/>
    <mergeCell ref="B77:G79"/>
    <mergeCell ref="H77:Z77"/>
    <mergeCell ref="AA77:AH77"/>
    <mergeCell ref="AI77:AO77"/>
    <mergeCell ref="H78:Z78"/>
    <mergeCell ref="AA78:AF78"/>
    <mergeCell ref="AG78:AH78"/>
    <mergeCell ref="AI78:AO78"/>
    <mergeCell ref="B83:D83"/>
    <mergeCell ref="B85:G85"/>
    <mergeCell ref="H85:Z85"/>
    <mergeCell ref="AA85:AE85"/>
    <mergeCell ref="AF85:AO85"/>
    <mergeCell ref="B86:G87"/>
    <mergeCell ref="H86:Z87"/>
    <mergeCell ref="AA86:AD87"/>
    <mergeCell ref="AE86:AE87"/>
    <mergeCell ref="AF86:AO87"/>
    <mergeCell ref="B88:G89"/>
    <mergeCell ref="H88:Z89"/>
    <mergeCell ref="AA88:AD89"/>
    <mergeCell ref="AE88:AE89"/>
    <mergeCell ref="AF88:AO89"/>
    <mergeCell ref="B90:G91"/>
    <mergeCell ref="H90:Z91"/>
    <mergeCell ref="AA90:AD91"/>
    <mergeCell ref="AE90:AE91"/>
    <mergeCell ref="AF90:AO91"/>
    <mergeCell ref="B92:G93"/>
    <mergeCell ref="H92:Z93"/>
    <mergeCell ref="AA92:AD93"/>
    <mergeCell ref="AE92:AE93"/>
    <mergeCell ref="AF92:AO93"/>
    <mergeCell ref="B94:G95"/>
    <mergeCell ref="H94:Z95"/>
    <mergeCell ref="AA94:AD95"/>
    <mergeCell ref="AE94:AE95"/>
    <mergeCell ref="AF94:AO95"/>
    <mergeCell ref="B96:AO96"/>
    <mergeCell ref="B97:G98"/>
    <mergeCell ref="H97:Z98"/>
    <mergeCell ref="AA97:AE98"/>
    <mergeCell ref="AF97:AO98"/>
    <mergeCell ref="B100:G106"/>
    <mergeCell ref="H100:P101"/>
    <mergeCell ref="Q100:AO101"/>
    <mergeCell ref="H102:P103"/>
    <mergeCell ref="Q102:Y103"/>
    <mergeCell ref="H105:P106"/>
    <mergeCell ref="Q105:AO106"/>
    <mergeCell ref="B107:AO107"/>
    <mergeCell ref="B108:G108"/>
    <mergeCell ref="H108:Y108"/>
    <mergeCell ref="Z102:AC103"/>
    <mergeCell ref="AD102:AH103"/>
    <mergeCell ref="AI102:AL103"/>
    <mergeCell ref="AM102:AN103"/>
    <mergeCell ref="AO102:AO103"/>
    <mergeCell ref="H104:P104"/>
  </mergeCells>
  <phoneticPr fontId="2"/>
  <dataValidations count="10">
    <dataValidation imeMode="hiragana" allowBlank="1" showInputMessage="1" showErrorMessage="1" sqref="Q13"/>
    <dataValidation imeMode="off" allowBlank="1" showInputMessage="1" showErrorMessage="1" sqref="AA92"/>
    <dataValidation type="list" imeMode="hiragana" allowBlank="1" showInputMessage="1" showErrorMessage="1" errorTitle="入力規則" error="○か空白を入力して下さい" sqref="Z44 Z20 Z26 Z29 Z32 Z35 Z38 Z41 Z23 Z47">
      <formula1>"◎,　"</formula1>
    </dataValidation>
    <dataValidation type="list" allowBlank="1" showInputMessage="1" showErrorMessage="1" sqref="N145 N179">
      <formula1>分野</formula1>
    </dataValidation>
    <dataValidation type="list" allowBlank="1" showInputMessage="1" showErrorMessage="1" sqref="N142 N176">
      <formula1>"発表原稿,記録簿"</formula1>
    </dataValidation>
    <dataValidation type="list" allowBlank="1" showInputMessage="1" showErrorMessage="1" error="リストから選んでください" sqref="V75:AO75">
      <formula1>"発表者の第一声,スライドの映写,演示"</formula1>
    </dataValidation>
    <dataValidation type="list" allowBlank="1" showInputMessage="1" showErrorMessage="1" error="リストから選んでください" sqref="H81:Z82 H97:Z98">
      <formula1>"使用する,使用しない"</formula1>
    </dataValidation>
    <dataValidation imeMode="fullKatakana" allowBlank="1" showInputMessage="1" showErrorMessage="1" sqref="Q12:AO12"/>
    <dataValidation type="list" allowBlank="1" showInputMessage="1" showErrorMessage="1" sqref="X20:Y49">
      <formula1>"　,1,2,3,4"</formula1>
    </dataValidation>
    <dataValidation type="list" allowBlank="1" showInputMessage="1" showErrorMessage="1" sqref="C20:G49">
      <formula1>"　,発表者,補助者（PC操作）,補助者（照明）,補助者（ポインター）,補助者（演示）"</formula1>
    </dataValidation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4" manualBreakCount="4">
    <brk id="61" min="1" max="40" man="1"/>
    <brk id="112" max="16383" man="1"/>
    <brk id="136" max="16383" man="1"/>
    <brk id="170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4"/>
  <sheetViews>
    <sheetView view="pageBreakPreview" topLeftCell="B1" zoomScaleNormal="100" zoomScaleSheetLayoutView="100" workbookViewId="0">
      <selection activeCell="B64" sqref="B64:AO64"/>
    </sheetView>
  </sheetViews>
  <sheetFormatPr defaultRowHeight="16.5" customHeight="1" x14ac:dyDescent="0.15"/>
  <cols>
    <col min="1" max="1" width="1.5" style="26" customWidth="1"/>
    <col min="2" max="7" width="3" style="26" customWidth="1"/>
    <col min="8" max="23" width="1.25" style="26" customWidth="1"/>
    <col min="24" max="24" width="3.25" style="26" customWidth="1"/>
    <col min="25" max="25" width="2.25" style="26" customWidth="1"/>
    <col min="26" max="26" width="5.625" style="26" customWidth="1"/>
    <col min="27" max="30" width="3" style="26" customWidth="1"/>
    <col min="31" max="31" width="6.375" style="26" customWidth="1"/>
    <col min="32" max="33" width="1.625" style="26" customWidth="1"/>
    <col min="34" max="36" width="3" style="26" customWidth="1"/>
    <col min="37" max="37" width="1.5" style="26" customWidth="1"/>
    <col min="38" max="39" width="3" style="26" customWidth="1"/>
    <col min="40" max="41" width="4.625" style="26" customWidth="1"/>
    <col min="42" max="42" width="2.125" style="26" customWidth="1"/>
    <col min="43" max="46" width="3" style="26" customWidth="1"/>
    <col min="47" max="16384" width="9" style="26"/>
  </cols>
  <sheetData>
    <row r="1" spans="2:55" ht="16.5" customHeight="1" x14ac:dyDescent="0.15">
      <c r="B1" s="40"/>
      <c r="C1" s="246" t="s">
        <v>2507</v>
      </c>
      <c r="D1" s="247"/>
      <c r="E1" s="247"/>
      <c r="F1" s="247"/>
      <c r="G1" s="247"/>
      <c r="H1" s="247"/>
      <c r="I1" s="247"/>
      <c r="J1" s="248"/>
      <c r="AI1" s="41" t="s">
        <v>14</v>
      </c>
      <c r="AJ1" s="41"/>
      <c r="AK1" s="41"/>
      <c r="AL1" s="41"/>
      <c r="AM1" s="41"/>
      <c r="AN1" s="41"/>
      <c r="AO1" s="41"/>
      <c r="AU1" s="30"/>
      <c r="AV1" s="64"/>
      <c r="AW1" s="64"/>
      <c r="AX1" s="64"/>
      <c r="AY1" s="64"/>
      <c r="AZ1" s="64"/>
      <c r="BA1" s="64"/>
      <c r="BB1" s="64"/>
      <c r="BC1" s="27"/>
    </row>
    <row r="2" spans="2:55" ht="26.25" customHeight="1" x14ac:dyDescent="0.15">
      <c r="B2" s="255" t="str">
        <f>"プロジェクト発表会　「"&amp;RIGHT(C1,5)&amp;"」　出場申込書"</f>
        <v>プロジェクト発表会　「クラブ活動」　出場申込書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  <c r="AB2" s="255"/>
      <c r="AC2" s="255"/>
      <c r="AD2" s="255"/>
      <c r="AE2" s="255"/>
      <c r="AF2" s="255"/>
      <c r="AG2" s="255"/>
      <c r="AH2" s="255"/>
      <c r="AI2" s="255"/>
      <c r="AJ2" s="255"/>
      <c r="AK2" s="255"/>
      <c r="AL2" s="255"/>
      <c r="AM2" s="255"/>
      <c r="AN2" s="255"/>
      <c r="AO2" s="255"/>
      <c r="AP2" s="42"/>
      <c r="AU2" s="30"/>
      <c r="AV2" s="27"/>
      <c r="AW2" s="27"/>
      <c r="AX2" s="27"/>
      <c r="AY2" s="27"/>
      <c r="AZ2" s="27"/>
      <c r="BA2" s="27"/>
      <c r="BB2" s="27"/>
      <c r="BC2" s="27"/>
    </row>
    <row r="3" spans="2:55" ht="20.25" customHeight="1" x14ac:dyDescent="0.15">
      <c r="B3" s="249" t="s">
        <v>15</v>
      </c>
      <c r="C3" s="250"/>
      <c r="D3" s="250"/>
      <c r="E3" s="250"/>
      <c r="F3" s="250"/>
      <c r="G3" s="251"/>
      <c r="H3" s="252">
        <f>申込シート①!$B$4</f>
        <v>0</v>
      </c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4"/>
      <c r="W3" s="43"/>
      <c r="AU3" s="30"/>
      <c r="AV3" s="27"/>
      <c r="AW3" s="27"/>
      <c r="AX3" s="27"/>
      <c r="AY3" s="27"/>
      <c r="AZ3" s="27"/>
      <c r="BA3" s="27"/>
      <c r="BB3" s="27"/>
      <c r="BC3" s="27"/>
    </row>
    <row r="4" spans="2:55" ht="20.25" customHeight="1" x14ac:dyDescent="0.15">
      <c r="B4" s="249" t="s">
        <v>1</v>
      </c>
      <c r="C4" s="250"/>
      <c r="D4" s="250"/>
      <c r="E4" s="250"/>
      <c r="F4" s="250"/>
      <c r="G4" s="251"/>
      <c r="H4" s="252" t="e">
        <f>申込シート①!$B$10</f>
        <v>#N/A</v>
      </c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3"/>
      <c r="U4" s="253"/>
      <c r="V4" s="253"/>
      <c r="W4" s="253"/>
      <c r="X4" s="253"/>
      <c r="Y4" s="253"/>
      <c r="Z4" s="254"/>
      <c r="AA4" s="249" t="s">
        <v>16</v>
      </c>
      <c r="AB4" s="250"/>
      <c r="AC4" s="250"/>
      <c r="AD4" s="250"/>
      <c r="AE4" s="251"/>
      <c r="AF4" s="252" t="e">
        <f>申込シート①!$D$10</f>
        <v>#N/A</v>
      </c>
      <c r="AG4" s="253"/>
      <c r="AH4" s="253"/>
      <c r="AI4" s="253"/>
      <c r="AJ4" s="253"/>
      <c r="AK4" s="253"/>
      <c r="AL4" s="253"/>
      <c r="AM4" s="253"/>
      <c r="AN4" s="253"/>
      <c r="AO4" s="254"/>
      <c r="AU4" s="30"/>
      <c r="AV4" s="27"/>
      <c r="AW4" s="27"/>
      <c r="AX4" s="27"/>
      <c r="AY4" s="27"/>
      <c r="AZ4" s="27"/>
      <c r="BA4" s="27"/>
      <c r="BB4" s="27"/>
      <c r="BC4" s="27"/>
    </row>
    <row r="5" spans="2:55" ht="20.25" customHeight="1" x14ac:dyDescent="0.15">
      <c r="B5" s="256" t="s">
        <v>17</v>
      </c>
      <c r="C5" s="257"/>
      <c r="D5" s="257"/>
      <c r="E5" s="257"/>
      <c r="F5" s="257"/>
      <c r="G5" s="258"/>
      <c r="H5" s="252" t="e">
        <f>申込シート①!$E$12</f>
        <v>#N/A</v>
      </c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4"/>
      <c r="AF5" s="267" t="s">
        <v>6</v>
      </c>
      <c r="AG5" s="268"/>
      <c r="AH5" s="268"/>
      <c r="AI5" s="268"/>
      <c r="AJ5" s="268"/>
      <c r="AK5" s="268"/>
      <c r="AL5" s="268"/>
      <c r="AM5" s="268"/>
      <c r="AN5" s="268"/>
      <c r="AO5" s="269"/>
      <c r="AU5" s="30"/>
      <c r="AV5" s="27"/>
      <c r="AW5" s="27"/>
      <c r="AX5" s="27"/>
      <c r="AY5" s="27"/>
      <c r="AZ5" s="27"/>
      <c r="BA5" s="27"/>
      <c r="BB5" s="27"/>
      <c r="BC5" s="27"/>
    </row>
    <row r="6" spans="2:55" ht="20.25" customHeight="1" x14ac:dyDescent="0.15">
      <c r="B6" s="270" t="s">
        <v>18</v>
      </c>
      <c r="C6" s="265"/>
      <c r="D6" s="265"/>
      <c r="E6" s="265"/>
      <c r="F6" s="265"/>
      <c r="G6" s="266"/>
      <c r="H6" s="271" t="e">
        <f>申込シート①!$D$12 &amp; "課程"</f>
        <v>#N/A</v>
      </c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272"/>
      <c r="Y6" s="272"/>
      <c r="Z6" s="273"/>
      <c r="AA6" s="273"/>
      <c r="AB6" s="273"/>
      <c r="AC6" s="273"/>
      <c r="AD6" s="273"/>
      <c r="AE6" s="274"/>
      <c r="AF6" s="275" t="e">
        <f>申込シート①!$B$15</f>
        <v>#N/A</v>
      </c>
      <c r="AG6" s="276"/>
      <c r="AH6" s="276"/>
      <c r="AI6" s="276"/>
      <c r="AJ6" s="276"/>
      <c r="AK6" s="276"/>
      <c r="AL6" s="276"/>
      <c r="AM6" s="276"/>
      <c r="AN6" s="276"/>
      <c r="AO6" s="277"/>
      <c r="AU6" s="30"/>
      <c r="AV6" s="27"/>
      <c r="AW6" s="27"/>
      <c r="AX6" s="27"/>
      <c r="AY6" s="27"/>
      <c r="AZ6" s="27"/>
      <c r="BA6" s="27"/>
      <c r="BB6" s="27"/>
      <c r="BC6" s="27"/>
    </row>
    <row r="7" spans="2:55" ht="20.25" customHeight="1" x14ac:dyDescent="0.15">
      <c r="B7" s="270"/>
      <c r="C7" s="265"/>
      <c r="D7" s="265"/>
      <c r="E7" s="265"/>
      <c r="F7" s="265"/>
      <c r="G7" s="266"/>
      <c r="H7" s="281" t="e">
        <f>申込シート①!$E$10</f>
        <v>#N/A</v>
      </c>
      <c r="I7" s="282"/>
      <c r="J7" s="282"/>
      <c r="K7" s="282"/>
      <c r="L7" s="282"/>
      <c r="M7" s="282"/>
      <c r="N7" s="282"/>
      <c r="O7" s="282"/>
      <c r="P7" s="282"/>
      <c r="Q7" s="282"/>
      <c r="R7" s="282"/>
      <c r="S7" s="282"/>
      <c r="T7" s="282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3"/>
      <c r="AF7" s="267" t="s">
        <v>19</v>
      </c>
      <c r="AG7" s="268"/>
      <c r="AH7" s="268"/>
      <c r="AI7" s="268"/>
      <c r="AJ7" s="268"/>
      <c r="AK7" s="268"/>
      <c r="AL7" s="268"/>
      <c r="AM7" s="268"/>
      <c r="AN7" s="268"/>
      <c r="AO7" s="269"/>
      <c r="AU7" s="30"/>
      <c r="AV7" s="27"/>
      <c r="AW7" s="27"/>
      <c r="AX7" s="27"/>
      <c r="AY7" s="27"/>
      <c r="AZ7" s="27"/>
      <c r="BA7" s="27"/>
      <c r="BB7" s="27"/>
      <c r="BC7" s="27"/>
    </row>
    <row r="8" spans="2:55" ht="20.25" customHeight="1" x14ac:dyDescent="0.15">
      <c r="B8" s="259"/>
      <c r="C8" s="260"/>
      <c r="D8" s="260"/>
      <c r="E8" s="260"/>
      <c r="F8" s="260"/>
      <c r="G8" s="261"/>
      <c r="H8" s="284"/>
      <c r="I8" s="285"/>
      <c r="J8" s="285"/>
      <c r="K8" s="285"/>
      <c r="L8" s="285"/>
      <c r="M8" s="285"/>
      <c r="N8" s="285"/>
      <c r="O8" s="285"/>
      <c r="P8" s="285"/>
      <c r="Q8" s="285"/>
      <c r="R8" s="285"/>
      <c r="S8" s="285"/>
      <c r="T8" s="285"/>
      <c r="U8" s="285"/>
      <c r="V8" s="285"/>
      <c r="W8" s="285"/>
      <c r="X8" s="285"/>
      <c r="Y8" s="285"/>
      <c r="Z8" s="285"/>
      <c r="AA8" s="285"/>
      <c r="AB8" s="285"/>
      <c r="AC8" s="285"/>
      <c r="AD8" s="285"/>
      <c r="AE8" s="286"/>
      <c r="AF8" s="275" t="e">
        <f>申込シート①!$B$17</f>
        <v>#N/A</v>
      </c>
      <c r="AG8" s="276"/>
      <c r="AH8" s="276"/>
      <c r="AI8" s="276"/>
      <c r="AJ8" s="276"/>
      <c r="AK8" s="276"/>
      <c r="AL8" s="276"/>
      <c r="AM8" s="276"/>
      <c r="AN8" s="276"/>
      <c r="AO8" s="277"/>
      <c r="AU8" s="30"/>
      <c r="AV8" s="27"/>
      <c r="AW8" s="27"/>
      <c r="AX8" s="27"/>
      <c r="AY8" s="27"/>
      <c r="AZ8" s="27"/>
      <c r="BA8" s="27"/>
      <c r="BB8" s="27"/>
      <c r="BC8" s="27"/>
    </row>
    <row r="9" spans="2:55" ht="20.25" customHeight="1" x14ac:dyDescent="0.15">
      <c r="B9" s="249" t="s">
        <v>7</v>
      </c>
      <c r="C9" s="250"/>
      <c r="D9" s="250"/>
      <c r="E9" s="250"/>
      <c r="F9" s="250"/>
      <c r="G9" s="251"/>
      <c r="H9" s="312" t="e">
        <f>申込シート①!$D$15</f>
        <v>#N/A</v>
      </c>
      <c r="I9" s="313"/>
      <c r="J9" s="313"/>
      <c r="K9" s="313"/>
      <c r="L9" s="313"/>
      <c r="M9" s="313"/>
      <c r="N9" s="313"/>
      <c r="O9" s="313"/>
      <c r="P9" s="313"/>
      <c r="Q9" s="313"/>
      <c r="R9" s="313"/>
      <c r="S9" s="313"/>
      <c r="T9" s="313"/>
      <c r="U9" s="313"/>
      <c r="V9" s="313"/>
      <c r="W9" s="313"/>
      <c r="X9" s="313"/>
      <c r="Y9" s="313"/>
      <c r="Z9" s="313"/>
      <c r="AA9" s="313"/>
      <c r="AB9" s="313"/>
      <c r="AC9" s="313"/>
      <c r="AD9" s="313"/>
      <c r="AE9" s="313"/>
      <c r="AF9" s="313"/>
      <c r="AG9" s="313"/>
      <c r="AH9" s="313"/>
      <c r="AI9" s="313"/>
      <c r="AJ9" s="313"/>
      <c r="AK9" s="313"/>
      <c r="AL9" s="313"/>
      <c r="AM9" s="313"/>
      <c r="AN9" s="313"/>
      <c r="AO9" s="314"/>
      <c r="AU9" s="27"/>
      <c r="AV9" s="27"/>
      <c r="AW9" s="27"/>
      <c r="AX9" s="27"/>
      <c r="AY9" s="27"/>
      <c r="AZ9" s="27"/>
      <c r="BA9" s="27"/>
      <c r="BB9" s="27"/>
      <c r="BC9" s="27"/>
    </row>
    <row r="10" spans="2:55" ht="49.5" customHeight="1" x14ac:dyDescent="0.15">
      <c r="B10" s="249" t="s">
        <v>20</v>
      </c>
      <c r="C10" s="250"/>
      <c r="D10" s="250"/>
      <c r="E10" s="250"/>
      <c r="F10" s="250"/>
      <c r="G10" s="251"/>
      <c r="H10" s="252" t="str">
        <f>申込シート①!$B$20&amp;"  "&amp;申込シート①!$C$20</f>
        <v xml:space="preserve">  </v>
      </c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4"/>
      <c r="Z10" s="249" t="s">
        <v>21</v>
      </c>
      <c r="AA10" s="250"/>
      <c r="AB10" s="250"/>
      <c r="AC10" s="250"/>
      <c r="AD10" s="250"/>
      <c r="AE10" s="251"/>
      <c r="AF10" s="252" t="str">
        <f>申込シート①!B22&amp;"  "&amp;申込シート①!C22</f>
        <v xml:space="preserve">  </v>
      </c>
      <c r="AG10" s="253"/>
      <c r="AH10" s="253"/>
      <c r="AI10" s="253"/>
      <c r="AJ10" s="253"/>
      <c r="AK10" s="253"/>
      <c r="AL10" s="253"/>
      <c r="AM10" s="253"/>
      <c r="AN10" s="253"/>
      <c r="AO10" s="254"/>
    </row>
    <row r="11" spans="2:55" ht="7.5" customHeight="1" x14ac:dyDescent="0.15"/>
    <row r="12" spans="2:55" ht="16.5" customHeight="1" x14ac:dyDescent="0.15">
      <c r="B12" s="287" t="s">
        <v>22</v>
      </c>
      <c r="C12" s="257"/>
      <c r="D12" s="257"/>
      <c r="E12" s="257"/>
      <c r="F12" s="257"/>
      <c r="G12" s="258"/>
      <c r="H12" s="249" t="s">
        <v>23</v>
      </c>
      <c r="I12" s="250"/>
      <c r="J12" s="250"/>
      <c r="K12" s="250"/>
      <c r="L12" s="250"/>
      <c r="M12" s="250"/>
      <c r="N12" s="250"/>
      <c r="O12" s="250"/>
      <c r="P12" s="251"/>
      <c r="Q12" s="278"/>
      <c r="R12" s="279"/>
      <c r="S12" s="279"/>
      <c r="T12" s="279"/>
      <c r="U12" s="279"/>
      <c r="V12" s="279"/>
      <c r="W12" s="279"/>
      <c r="X12" s="279"/>
      <c r="Y12" s="279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80"/>
    </row>
    <row r="13" spans="2:55" ht="14.25" customHeight="1" x14ac:dyDescent="0.15">
      <c r="B13" s="259"/>
      <c r="C13" s="260"/>
      <c r="D13" s="260"/>
      <c r="E13" s="260"/>
      <c r="F13" s="260"/>
      <c r="G13" s="261"/>
      <c r="H13" s="294" t="s">
        <v>24</v>
      </c>
      <c r="I13" s="295"/>
      <c r="J13" s="295"/>
      <c r="K13" s="295"/>
      <c r="L13" s="295"/>
      <c r="M13" s="295"/>
      <c r="N13" s="295"/>
      <c r="O13" s="295"/>
      <c r="P13" s="296"/>
      <c r="Q13" s="303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4"/>
      <c r="AK13" s="304"/>
      <c r="AL13" s="304"/>
      <c r="AM13" s="304"/>
      <c r="AN13" s="304"/>
      <c r="AO13" s="305"/>
    </row>
    <row r="14" spans="2:55" ht="0.75" hidden="1" customHeight="1" x14ac:dyDescent="0.15">
      <c r="B14" s="45"/>
      <c r="C14" s="46"/>
      <c r="D14" s="46"/>
      <c r="E14" s="46"/>
      <c r="F14" s="46"/>
      <c r="G14" s="47"/>
      <c r="H14" s="297"/>
      <c r="I14" s="298"/>
      <c r="J14" s="298"/>
      <c r="K14" s="298"/>
      <c r="L14" s="298"/>
      <c r="M14" s="298"/>
      <c r="N14" s="298"/>
      <c r="O14" s="298"/>
      <c r="P14" s="299"/>
      <c r="Q14" s="306"/>
      <c r="R14" s="307"/>
      <c r="S14" s="307"/>
      <c r="T14" s="307"/>
      <c r="U14" s="307"/>
      <c r="V14" s="307"/>
      <c r="W14" s="307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307"/>
      <c r="AJ14" s="307"/>
      <c r="AK14" s="307"/>
      <c r="AL14" s="307"/>
      <c r="AM14" s="307"/>
      <c r="AN14" s="307"/>
      <c r="AO14" s="308"/>
    </row>
    <row r="15" spans="2:55" ht="12" customHeight="1" x14ac:dyDescent="0.15">
      <c r="B15" s="264" t="str">
        <f>RIGHT(C1,1)&amp;"　　類"</f>
        <v>動　　類</v>
      </c>
      <c r="C15" s="265"/>
      <c r="D15" s="265"/>
      <c r="E15" s="265"/>
      <c r="F15" s="265"/>
      <c r="G15" s="266"/>
      <c r="H15" s="297"/>
      <c r="I15" s="298"/>
      <c r="J15" s="298"/>
      <c r="K15" s="298"/>
      <c r="L15" s="298"/>
      <c r="M15" s="298"/>
      <c r="N15" s="298"/>
      <c r="O15" s="298"/>
      <c r="P15" s="299"/>
      <c r="Q15" s="306"/>
      <c r="R15" s="307"/>
      <c r="S15" s="307"/>
      <c r="T15" s="307"/>
      <c r="U15" s="307"/>
      <c r="V15" s="307"/>
      <c r="W15" s="307"/>
      <c r="X15" s="307"/>
      <c r="Y15" s="307"/>
      <c r="Z15" s="307"/>
      <c r="AA15" s="307"/>
      <c r="AB15" s="307"/>
      <c r="AC15" s="307"/>
      <c r="AD15" s="307"/>
      <c r="AE15" s="307"/>
      <c r="AF15" s="307"/>
      <c r="AG15" s="307"/>
      <c r="AH15" s="307"/>
      <c r="AI15" s="307"/>
      <c r="AJ15" s="307"/>
      <c r="AK15" s="307"/>
      <c r="AL15" s="307"/>
      <c r="AM15" s="307"/>
      <c r="AN15" s="307"/>
      <c r="AO15" s="308"/>
    </row>
    <row r="16" spans="2:55" ht="14.25" customHeight="1" x14ac:dyDescent="0.15">
      <c r="B16" s="259"/>
      <c r="C16" s="260"/>
      <c r="D16" s="260"/>
      <c r="E16" s="260"/>
      <c r="F16" s="260"/>
      <c r="G16" s="261"/>
      <c r="H16" s="300"/>
      <c r="I16" s="301"/>
      <c r="J16" s="301"/>
      <c r="K16" s="301"/>
      <c r="L16" s="301"/>
      <c r="M16" s="301"/>
      <c r="N16" s="301"/>
      <c r="O16" s="301"/>
      <c r="P16" s="302"/>
      <c r="Q16" s="309"/>
      <c r="R16" s="310"/>
      <c r="S16" s="310"/>
      <c r="T16" s="310"/>
      <c r="U16" s="310"/>
      <c r="V16" s="310"/>
      <c r="W16" s="310"/>
      <c r="X16" s="310"/>
      <c r="Y16" s="310"/>
      <c r="Z16" s="310"/>
      <c r="AA16" s="310"/>
      <c r="AB16" s="310"/>
      <c r="AC16" s="310"/>
      <c r="AD16" s="310"/>
      <c r="AE16" s="310"/>
      <c r="AF16" s="310"/>
      <c r="AG16" s="310"/>
      <c r="AH16" s="310"/>
      <c r="AI16" s="310"/>
      <c r="AJ16" s="310"/>
      <c r="AK16" s="310"/>
      <c r="AL16" s="310"/>
      <c r="AM16" s="310"/>
      <c r="AN16" s="310"/>
      <c r="AO16" s="311"/>
    </row>
    <row r="17" spans="2:42" ht="9" customHeight="1" x14ac:dyDescent="0.15"/>
    <row r="18" spans="2:42" ht="16.5" customHeight="1" x14ac:dyDescent="0.15">
      <c r="B18" s="45"/>
      <c r="C18" s="256" t="s">
        <v>25</v>
      </c>
      <c r="D18" s="257"/>
      <c r="E18" s="257"/>
      <c r="F18" s="257"/>
      <c r="G18" s="258"/>
      <c r="H18" s="256" t="s">
        <v>26</v>
      </c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8"/>
      <c r="X18" s="256" t="s">
        <v>27</v>
      </c>
      <c r="Y18" s="258"/>
      <c r="Z18" s="262" t="s">
        <v>28</v>
      </c>
      <c r="AA18" s="256" t="s">
        <v>29</v>
      </c>
      <c r="AB18" s="257"/>
      <c r="AC18" s="257"/>
      <c r="AD18" s="257"/>
      <c r="AE18" s="257"/>
      <c r="AF18" s="257"/>
      <c r="AG18" s="257"/>
      <c r="AH18" s="257"/>
      <c r="AI18" s="258"/>
      <c r="AJ18" s="315" t="s">
        <v>30</v>
      </c>
      <c r="AK18" s="315"/>
      <c r="AL18" s="315"/>
      <c r="AM18" s="315"/>
      <c r="AN18" s="315"/>
      <c r="AO18" s="315"/>
      <c r="AP18" s="48"/>
    </row>
    <row r="19" spans="2:42" ht="18" customHeight="1" x14ac:dyDescent="0.15">
      <c r="B19" s="49"/>
      <c r="C19" s="259"/>
      <c r="D19" s="260"/>
      <c r="E19" s="260"/>
      <c r="F19" s="260"/>
      <c r="G19" s="261"/>
      <c r="H19" s="259"/>
      <c r="I19" s="260"/>
      <c r="J19" s="260"/>
      <c r="K19" s="260"/>
      <c r="L19" s="260"/>
      <c r="M19" s="260"/>
      <c r="N19" s="260"/>
      <c r="O19" s="260"/>
      <c r="P19" s="260"/>
      <c r="Q19" s="260"/>
      <c r="R19" s="260"/>
      <c r="S19" s="260"/>
      <c r="T19" s="260"/>
      <c r="U19" s="260"/>
      <c r="V19" s="260"/>
      <c r="W19" s="261"/>
      <c r="X19" s="259"/>
      <c r="Y19" s="261"/>
      <c r="Z19" s="263"/>
      <c r="AA19" s="259" t="s">
        <v>31</v>
      </c>
      <c r="AB19" s="260"/>
      <c r="AC19" s="260"/>
      <c r="AD19" s="260"/>
      <c r="AE19" s="260"/>
      <c r="AF19" s="260"/>
      <c r="AG19" s="260"/>
      <c r="AH19" s="260"/>
      <c r="AI19" s="261"/>
      <c r="AJ19" s="315"/>
      <c r="AK19" s="315"/>
      <c r="AL19" s="315"/>
      <c r="AM19" s="315"/>
      <c r="AN19" s="315"/>
      <c r="AO19" s="315"/>
      <c r="AP19" s="48"/>
    </row>
    <row r="20" spans="2:42" ht="14.25" customHeight="1" x14ac:dyDescent="0.15">
      <c r="B20" s="288">
        <v>1</v>
      </c>
      <c r="C20" s="237" t="s">
        <v>32</v>
      </c>
      <c r="D20" s="238"/>
      <c r="E20" s="238"/>
      <c r="F20" s="238"/>
      <c r="G20" s="239"/>
      <c r="H20" s="237"/>
      <c r="I20" s="238"/>
      <c r="J20" s="238"/>
      <c r="K20" s="238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9"/>
      <c r="X20" s="237" t="s">
        <v>32</v>
      </c>
      <c r="Y20" s="239"/>
      <c r="Z20" s="234" t="s">
        <v>32</v>
      </c>
      <c r="AA20" s="243"/>
      <c r="AB20" s="244"/>
      <c r="AC20" s="244"/>
      <c r="AD20" s="244"/>
      <c r="AE20" s="244"/>
      <c r="AF20" s="244"/>
      <c r="AG20" s="244"/>
      <c r="AH20" s="244"/>
      <c r="AI20" s="245"/>
      <c r="AJ20" s="233"/>
      <c r="AK20" s="233"/>
      <c r="AL20" s="233"/>
      <c r="AM20" s="233"/>
      <c r="AN20" s="233"/>
      <c r="AO20" s="233"/>
      <c r="AP20" s="48"/>
    </row>
    <row r="21" spans="2:42" ht="10.5" customHeight="1" x14ac:dyDescent="0.15">
      <c r="B21" s="289"/>
      <c r="C21" s="291"/>
      <c r="D21" s="292"/>
      <c r="E21" s="292"/>
      <c r="F21" s="292"/>
      <c r="G21" s="293"/>
      <c r="H21" s="291"/>
      <c r="I21" s="292"/>
      <c r="J21" s="292"/>
      <c r="K21" s="292"/>
      <c r="L21" s="292"/>
      <c r="M21" s="292"/>
      <c r="N21" s="292"/>
      <c r="O21" s="292"/>
      <c r="P21" s="292"/>
      <c r="Q21" s="292"/>
      <c r="R21" s="292"/>
      <c r="S21" s="292"/>
      <c r="T21" s="292"/>
      <c r="U21" s="292"/>
      <c r="V21" s="292"/>
      <c r="W21" s="293"/>
      <c r="X21" s="291"/>
      <c r="Y21" s="293"/>
      <c r="Z21" s="235"/>
      <c r="AA21" s="237"/>
      <c r="AB21" s="238"/>
      <c r="AC21" s="238"/>
      <c r="AD21" s="238"/>
      <c r="AE21" s="238"/>
      <c r="AF21" s="238"/>
      <c r="AG21" s="238"/>
      <c r="AH21" s="238"/>
      <c r="AI21" s="239"/>
      <c r="AJ21" s="233"/>
      <c r="AK21" s="233"/>
      <c r="AL21" s="233"/>
      <c r="AM21" s="233"/>
      <c r="AN21" s="233"/>
      <c r="AO21" s="233"/>
    </row>
    <row r="22" spans="2:42" ht="10.5" customHeight="1" x14ac:dyDescent="0.15">
      <c r="B22" s="290"/>
      <c r="C22" s="240"/>
      <c r="D22" s="241"/>
      <c r="E22" s="241"/>
      <c r="F22" s="241"/>
      <c r="G22" s="242"/>
      <c r="H22" s="240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2"/>
      <c r="X22" s="240"/>
      <c r="Y22" s="242"/>
      <c r="Z22" s="236"/>
      <c r="AA22" s="240"/>
      <c r="AB22" s="241"/>
      <c r="AC22" s="241"/>
      <c r="AD22" s="241"/>
      <c r="AE22" s="241"/>
      <c r="AF22" s="241"/>
      <c r="AG22" s="241"/>
      <c r="AH22" s="241"/>
      <c r="AI22" s="242"/>
      <c r="AJ22" s="233"/>
      <c r="AK22" s="233"/>
      <c r="AL22" s="233"/>
      <c r="AM22" s="233"/>
      <c r="AN22" s="233"/>
      <c r="AO22" s="233"/>
    </row>
    <row r="23" spans="2:42" ht="14.25" customHeight="1" x14ac:dyDescent="0.15">
      <c r="B23" s="288">
        <v>2</v>
      </c>
      <c r="C23" s="237"/>
      <c r="D23" s="238"/>
      <c r="E23" s="238"/>
      <c r="F23" s="238"/>
      <c r="G23" s="239"/>
      <c r="H23" s="237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9"/>
      <c r="X23" s="237" t="s">
        <v>32</v>
      </c>
      <c r="Y23" s="239"/>
      <c r="Z23" s="234"/>
      <c r="AA23" s="243"/>
      <c r="AB23" s="244"/>
      <c r="AC23" s="244"/>
      <c r="AD23" s="244"/>
      <c r="AE23" s="244"/>
      <c r="AF23" s="244"/>
      <c r="AG23" s="244"/>
      <c r="AH23" s="244"/>
      <c r="AI23" s="245"/>
      <c r="AJ23" s="233"/>
      <c r="AK23" s="233"/>
      <c r="AL23" s="233"/>
      <c r="AM23" s="233"/>
      <c r="AN23" s="233"/>
      <c r="AO23" s="233"/>
    </row>
    <row r="24" spans="2:42" ht="10.5" customHeight="1" x14ac:dyDescent="0.15">
      <c r="B24" s="289"/>
      <c r="C24" s="291"/>
      <c r="D24" s="292"/>
      <c r="E24" s="292"/>
      <c r="F24" s="292"/>
      <c r="G24" s="293"/>
      <c r="H24" s="291"/>
      <c r="I24" s="292"/>
      <c r="J24" s="292"/>
      <c r="K24" s="292"/>
      <c r="L24" s="292"/>
      <c r="M24" s="292"/>
      <c r="N24" s="292"/>
      <c r="O24" s="292"/>
      <c r="P24" s="292"/>
      <c r="Q24" s="292"/>
      <c r="R24" s="292"/>
      <c r="S24" s="292"/>
      <c r="T24" s="292"/>
      <c r="U24" s="292"/>
      <c r="V24" s="292"/>
      <c r="W24" s="293"/>
      <c r="X24" s="291"/>
      <c r="Y24" s="293"/>
      <c r="Z24" s="235"/>
      <c r="AA24" s="237"/>
      <c r="AB24" s="238"/>
      <c r="AC24" s="238"/>
      <c r="AD24" s="238"/>
      <c r="AE24" s="238"/>
      <c r="AF24" s="238"/>
      <c r="AG24" s="238"/>
      <c r="AH24" s="238"/>
      <c r="AI24" s="239"/>
      <c r="AJ24" s="233"/>
      <c r="AK24" s="233"/>
      <c r="AL24" s="233"/>
      <c r="AM24" s="233"/>
      <c r="AN24" s="233"/>
      <c r="AO24" s="233"/>
    </row>
    <row r="25" spans="2:42" ht="10.5" customHeight="1" x14ac:dyDescent="0.15">
      <c r="B25" s="290"/>
      <c r="C25" s="240"/>
      <c r="D25" s="241"/>
      <c r="E25" s="241"/>
      <c r="F25" s="241"/>
      <c r="G25" s="242"/>
      <c r="H25" s="240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2"/>
      <c r="X25" s="240"/>
      <c r="Y25" s="242"/>
      <c r="Z25" s="236"/>
      <c r="AA25" s="240"/>
      <c r="AB25" s="241"/>
      <c r="AC25" s="241"/>
      <c r="AD25" s="241"/>
      <c r="AE25" s="241"/>
      <c r="AF25" s="241"/>
      <c r="AG25" s="241"/>
      <c r="AH25" s="241"/>
      <c r="AI25" s="242"/>
      <c r="AJ25" s="233"/>
      <c r="AK25" s="233"/>
      <c r="AL25" s="233"/>
      <c r="AM25" s="233"/>
      <c r="AN25" s="233"/>
      <c r="AO25" s="233"/>
    </row>
    <row r="26" spans="2:42" ht="14.25" customHeight="1" x14ac:dyDescent="0.15">
      <c r="B26" s="288">
        <v>3</v>
      </c>
      <c r="C26" s="237"/>
      <c r="D26" s="238"/>
      <c r="E26" s="238"/>
      <c r="F26" s="238"/>
      <c r="G26" s="239"/>
      <c r="H26" s="237"/>
      <c r="I26" s="238"/>
      <c r="J26" s="238"/>
      <c r="K26" s="238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9"/>
      <c r="X26" s="237" t="s">
        <v>32</v>
      </c>
      <c r="Y26" s="239"/>
      <c r="Z26" s="234"/>
      <c r="AA26" s="243"/>
      <c r="AB26" s="244"/>
      <c r="AC26" s="244"/>
      <c r="AD26" s="244"/>
      <c r="AE26" s="244"/>
      <c r="AF26" s="244"/>
      <c r="AG26" s="244"/>
      <c r="AH26" s="244"/>
      <c r="AI26" s="245"/>
      <c r="AJ26" s="233"/>
      <c r="AK26" s="233"/>
      <c r="AL26" s="233"/>
      <c r="AM26" s="233"/>
      <c r="AN26" s="233"/>
      <c r="AO26" s="233"/>
    </row>
    <row r="27" spans="2:42" ht="10.5" customHeight="1" x14ac:dyDescent="0.15">
      <c r="B27" s="289"/>
      <c r="C27" s="291"/>
      <c r="D27" s="292"/>
      <c r="E27" s="292"/>
      <c r="F27" s="292"/>
      <c r="G27" s="293"/>
      <c r="H27" s="291"/>
      <c r="I27" s="292"/>
      <c r="J27" s="292"/>
      <c r="K27" s="292"/>
      <c r="L27" s="292"/>
      <c r="M27" s="292"/>
      <c r="N27" s="292"/>
      <c r="O27" s="292"/>
      <c r="P27" s="292"/>
      <c r="Q27" s="292"/>
      <c r="R27" s="292"/>
      <c r="S27" s="292"/>
      <c r="T27" s="292"/>
      <c r="U27" s="292"/>
      <c r="V27" s="292"/>
      <c r="W27" s="293"/>
      <c r="X27" s="291"/>
      <c r="Y27" s="293"/>
      <c r="Z27" s="235"/>
      <c r="AA27" s="237"/>
      <c r="AB27" s="238"/>
      <c r="AC27" s="238"/>
      <c r="AD27" s="238"/>
      <c r="AE27" s="238"/>
      <c r="AF27" s="238"/>
      <c r="AG27" s="238"/>
      <c r="AH27" s="238"/>
      <c r="AI27" s="239"/>
      <c r="AJ27" s="233"/>
      <c r="AK27" s="233"/>
      <c r="AL27" s="233"/>
      <c r="AM27" s="233"/>
      <c r="AN27" s="233"/>
      <c r="AO27" s="233"/>
    </row>
    <row r="28" spans="2:42" ht="10.5" customHeight="1" x14ac:dyDescent="0.15">
      <c r="B28" s="290"/>
      <c r="C28" s="240"/>
      <c r="D28" s="241"/>
      <c r="E28" s="241"/>
      <c r="F28" s="241"/>
      <c r="G28" s="242"/>
      <c r="H28" s="240"/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  <c r="V28" s="241"/>
      <c r="W28" s="242"/>
      <c r="X28" s="240"/>
      <c r="Y28" s="242"/>
      <c r="Z28" s="236"/>
      <c r="AA28" s="240"/>
      <c r="AB28" s="241"/>
      <c r="AC28" s="241"/>
      <c r="AD28" s="241"/>
      <c r="AE28" s="241"/>
      <c r="AF28" s="241"/>
      <c r="AG28" s="241"/>
      <c r="AH28" s="241"/>
      <c r="AI28" s="242"/>
      <c r="AJ28" s="233"/>
      <c r="AK28" s="233"/>
      <c r="AL28" s="233"/>
      <c r="AM28" s="233"/>
      <c r="AN28" s="233"/>
      <c r="AO28" s="233"/>
    </row>
    <row r="29" spans="2:42" ht="14.25" customHeight="1" x14ac:dyDescent="0.15">
      <c r="B29" s="288">
        <v>4</v>
      </c>
      <c r="C29" s="237"/>
      <c r="D29" s="238"/>
      <c r="E29" s="238"/>
      <c r="F29" s="238"/>
      <c r="G29" s="239"/>
      <c r="H29" s="237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9"/>
      <c r="X29" s="237" t="s">
        <v>32</v>
      </c>
      <c r="Y29" s="239"/>
      <c r="Z29" s="234"/>
      <c r="AA29" s="243"/>
      <c r="AB29" s="244"/>
      <c r="AC29" s="244"/>
      <c r="AD29" s="244"/>
      <c r="AE29" s="244"/>
      <c r="AF29" s="244"/>
      <c r="AG29" s="244"/>
      <c r="AH29" s="244"/>
      <c r="AI29" s="245"/>
      <c r="AJ29" s="233"/>
      <c r="AK29" s="233"/>
      <c r="AL29" s="233"/>
      <c r="AM29" s="233"/>
      <c r="AN29" s="233"/>
      <c r="AO29" s="233"/>
    </row>
    <row r="30" spans="2:42" ht="10.5" customHeight="1" x14ac:dyDescent="0.15">
      <c r="B30" s="289"/>
      <c r="C30" s="291"/>
      <c r="D30" s="292"/>
      <c r="E30" s="292"/>
      <c r="F30" s="292"/>
      <c r="G30" s="293"/>
      <c r="H30" s="291"/>
      <c r="I30" s="292"/>
      <c r="J30" s="292"/>
      <c r="K30" s="292"/>
      <c r="L30" s="292"/>
      <c r="M30" s="292"/>
      <c r="N30" s="292"/>
      <c r="O30" s="292"/>
      <c r="P30" s="292"/>
      <c r="Q30" s="292"/>
      <c r="R30" s="292"/>
      <c r="S30" s="292"/>
      <c r="T30" s="292"/>
      <c r="U30" s="292"/>
      <c r="V30" s="292"/>
      <c r="W30" s="293"/>
      <c r="X30" s="291"/>
      <c r="Y30" s="293"/>
      <c r="Z30" s="235"/>
      <c r="AA30" s="237"/>
      <c r="AB30" s="238"/>
      <c r="AC30" s="238"/>
      <c r="AD30" s="238"/>
      <c r="AE30" s="238"/>
      <c r="AF30" s="238"/>
      <c r="AG30" s="238"/>
      <c r="AH30" s="238"/>
      <c r="AI30" s="239"/>
      <c r="AJ30" s="233"/>
      <c r="AK30" s="233"/>
      <c r="AL30" s="233"/>
      <c r="AM30" s="233"/>
      <c r="AN30" s="233"/>
      <c r="AO30" s="233"/>
    </row>
    <row r="31" spans="2:42" ht="10.5" customHeight="1" x14ac:dyDescent="0.15">
      <c r="B31" s="290"/>
      <c r="C31" s="240"/>
      <c r="D31" s="241"/>
      <c r="E31" s="241"/>
      <c r="F31" s="241"/>
      <c r="G31" s="242"/>
      <c r="H31" s="240"/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  <c r="V31" s="241"/>
      <c r="W31" s="242"/>
      <c r="X31" s="240"/>
      <c r="Y31" s="242"/>
      <c r="Z31" s="236"/>
      <c r="AA31" s="240"/>
      <c r="AB31" s="241"/>
      <c r="AC31" s="241"/>
      <c r="AD31" s="241"/>
      <c r="AE31" s="241"/>
      <c r="AF31" s="241"/>
      <c r="AG31" s="241"/>
      <c r="AH31" s="241"/>
      <c r="AI31" s="242"/>
      <c r="AJ31" s="233"/>
      <c r="AK31" s="233"/>
      <c r="AL31" s="233"/>
      <c r="AM31" s="233"/>
      <c r="AN31" s="233"/>
      <c r="AO31" s="233"/>
    </row>
    <row r="32" spans="2:42" ht="14.25" customHeight="1" x14ac:dyDescent="0.15">
      <c r="B32" s="288">
        <v>5</v>
      </c>
      <c r="C32" s="237"/>
      <c r="D32" s="238"/>
      <c r="E32" s="238"/>
      <c r="F32" s="238"/>
      <c r="G32" s="239"/>
      <c r="H32" s="237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9"/>
      <c r="X32" s="237" t="s">
        <v>32</v>
      </c>
      <c r="Y32" s="239"/>
      <c r="Z32" s="234"/>
      <c r="AA32" s="243"/>
      <c r="AB32" s="244"/>
      <c r="AC32" s="244"/>
      <c r="AD32" s="244"/>
      <c r="AE32" s="244"/>
      <c r="AF32" s="244"/>
      <c r="AG32" s="244"/>
      <c r="AH32" s="244"/>
      <c r="AI32" s="245"/>
      <c r="AJ32" s="233"/>
      <c r="AK32" s="233"/>
      <c r="AL32" s="233"/>
      <c r="AM32" s="233"/>
      <c r="AN32" s="233"/>
      <c r="AO32" s="233"/>
    </row>
    <row r="33" spans="2:41" ht="10.5" customHeight="1" x14ac:dyDescent="0.15">
      <c r="B33" s="289"/>
      <c r="C33" s="291"/>
      <c r="D33" s="292"/>
      <c r="E33" s="292"/>
      <c r="F33" s="292"/>
      <c r="G33" s="293"/>
      <c r="H33" s="291"/>
      <c r="I33" s="292"/>
      <c r="J33" s="292"/>
      <c r="K33" s="292"/>
      <c r="L33" s="292"/>
      <c r="M33" s="292"/>
      <c r="N33" s="292"/>
      <c r="O33" s="292"/>
      <c r="P33" s="292"/>
      <c r="Q33" s="292"/>
      <c r="R33" s="292"/>
      <c r="S33" s="292"/>
      <c r="T33" s="292"/>
      <c r="U33" s="292"/>
      <c r="V33" s="292"/>
      <c r="W33" s="293"/>
      <c r="X33" s="291"/>
      <c r="Y33" s="293"/>
      <c r="Z33" s="235"/>
      <c r="AA33" s="237"/>
      <c r="AB33" s="238"/>
      <c r="AC33" s="238"/>
      <c r="AD33" s="238"/>
      <c r="AE33" s="238"/>
      <c r="AF33" s="238"/>
      <c r="AG33" s="238"/>
      <c r="AH33" s="238"/>
      <c r="AI33" s="239"/>
      <c r="AJ33" s="233"/>
      <c r="AK33" s="233"/>
      <c r="AL33" s="233"/>
      <c r="AM33" s="233"/>
      <c r="AN33" s="233"/>
      <c r="AO33" s="233"/>
    </row>
    <row r="34" spans="2:41" ht="10.5" customHeight="1" x14ac:dyDescent="0.15">
      <c r="B34" s="290"/>
      <c r="C34" s="240"/>
      <c r="D34" s="241"/>
      <c r="E34" s="241"/>
      <c r="F34" s="241"/>
      <c r="G34" s="242"/>
      <c r="H34" s="240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2"/>
      <c r="X34" s="240"/>
      <c r="Y34" s="242"/>
      <c r="Z34" s="236"/>
      <c r="AA34" s="240"/>
      <c r="AB34" s="241"/>
      <c r="AC34" s="241"/>
      <c r="AD34" s="241"/>
      <c r="AE34" s="241"/>
      <c r="AF34" s="241"/>
      <c r="AG34" s="241"/>
      <c r="AH34" s="241"/>
      <c r="AI34" s="242"/>
      <c r="AJ34" s="233"/>
      <c r="AK34" s="233"/>
      <c r="AL34" s="233"/>
      <c r="AM34" s="233"/>
      <c r="AN34" s="233"/>
      <c r="AO34" s="233"/>
    </row>
    <row r="35" spans="2:41" ht="14.25" customHeight="1" x14ac:dyDescent="0.15">
      <c r="B35" s="288">
        <v>6</v>
      </c>
      <c r="C35" s="237"/>
      <c r="D35" s="238"/>
      <c r="E35" s="238"/>
      <c r="F35" s="238"/>
      <c r="G35" s="239"/>
      <c r="H35" s="237"/>
      <c r="I35" s="238"/>
      <c r="J35" s="238"/>
      <c r="K35" s="238"/>
      <c r="L35" s="238"/>
      <c r="M35" s="238"/>
      <c r="N35" s="238"/>
      <c r="O35" s="238"/>
      <c r="P35" s="238"/>
      <c r="Q35" s="238"/>
      <c r="R35" s="238"/>
      <c r="S35" s="238"/>
      <c r="T35" s="238"/>
      <c r="U35" s="238"/>
      <c r="V35" s="238"/>
      <c r="W35" s="239"/>
      <c r="X35" s="237" t="s">
        <v>32</v>
      </c>
      <c r="Y35" s="239"/>
      <c r="Z35" s="234"/>
      <c r="AA35" s="243"/>
      <c r="AB35" s="244"/>
      <c r="AC35" s="244"/>
      <c r="AD35" s="244"/>
      <c r="AE35" s="244"/>
      <c r="AF35" s="244"/>
      <c r="AG35" s="244"/>
      <c r="AH35" s="244"/>
      <c r="AI35" s="245"/>
      <c r="AJ35" s="233"/>
      <c r="AK35" s="233"/>
      <c r="AL35" s="233"/>
      <c r="AM35" s="233"/>
      <c r="AN35" s="233"/>
      <c r="AO35" s="233"/>
    </row>
    <row r="36" spans="2:41" ht="10.5" customHeight="1" x14ac:dyDescent="0.15">
      <c r="B36" s="289"/>
      <c r="C36" s="291"/>
      <c r="D36" s="292"/>
      <c r="E36" s="292"/>
      <c r="F36" s="292"/>
      <c r="G36" s="293"/>
      <c r="H36" s="291"/>
      <c r="I36" s="292"/>
      <c r="J36" s="292"/>
      <c r="K36" s="292"/>
      <c r="L36" s="292"/>
      <c r="M36" s="292"/>
      <c r="N36" s="292"/>
      <c r="O36" s="292"/>
      <c r="P36" s="292"/>
      <c r="Q36" s="292"/>
      <c r="R36" s="292"/>
      <c r="S36" s="292"/>
      <c r="T36" s="292"/>
      <c r="U36" s="292"/>
      <c r="V36" s="292"/>
      <c r="W36" s="293"/>
      <c r="X36" s="291"/>
      <c r="Y36" s="293"/>
      <c r="Z36" s="235"/>
      <c r="AA36" s="237"/>
      <c r="AB36" s="238"/>
      <c r="AC36" s="238"/>
      <c r="AD36" s="238"/>
      <c r="AE36" s="238"/>
      <c r="AF36" s="238"/>
      <c r="AG36" s="238"/>
      <c r="AH36" s="238"/>
      <c r="AI36" s="239"/>
      <c r="AJ36" s="233"/>
      <c r="AK36" s="233"/>
      <c r="AL36" s="233"/>
      <c r="AM36" s="233"/>
      <c r="AN36" s="233"/>
      <c r="AO36" s="233"/>
    </row>
    <row r="37" spans="2:41" ht="10.5" customHeight="1" x14ac:dyDescent="0.15">
      <c r="B37" s="290"/>
      <c r="C37" s="240"/>
      <c r="D37" s="241"/>
      <c r="E37" s="241"/>
      <c r="F37" s="241"/>
      <c r="G37" s="242"/>
      <c r="H37" s="240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2"/>
      <c r="X37" s="240"/>
      <c r="Y37" s="242"/>
      <c r="Z37" s="236"/>
      <c r="AA37" s="240"/>
      <c r="AB37" s="241"/>
      <c r="AC37" s="241"/>
      <c r="AD37" s="241"/>
      <c r="AE37" s="241"/>
      <c r="AF37" s="241"/>
      <c r="AG37" s="241"/>
      <c r="AH37" s="241"/>
      <c r="AI37" s="242"/>
      <c r="AJ37" s="233"/>
      <c r="AK37" s="233"/>
      <c r="AL37" s="233"/>
      <c r="AM37" s="233"/>
      <c r="AN37" s="233"/>
      <c r="AO37" s="233"/>
    </row>
    <row r="38" spans="2:41" ht="14.25" customHeight="1" x14ac:dyDescent="0.15">
      <c r="B38" s="288">
        <v>7</v>
      </c>
      <c r="C38" s="237"/>
      <c r="D38" s="238"/>
      <c r="E38" s="238"/>
      <c r="F38" s="238"/>
      <c r="G38" s="239"/>
      <c r="H38" s="237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9"/>
      <c r="X38" s="237" t="s">
        <v>32</v>
      </c>
      <c r="Y38" s="239"/>
      <c r="Z38" s="234"/>
      <c r="AA38" s="243"/>
      <c r="AB38" s="244"/>
      <c r="AC38" s="244"/>
      <c r="AD38" s="244"/>
      <c r="AE38" s="244"/>
      <c r="AF38" s="244"/>
      <c r="AG38" s="244"/>
      <c r="AH38" s="244"/>
      <c r="AI38" s="245"/>
      <c r="AJ38" s="233"/>
      <c r="AK38" s="233"/>
      <c r="AL38" s="233"/>
      <c r="AM38" s="233"/>
      <c r="AN38" s="233"/>
      <c r="AO38" s="233"/>
    </row>
    <row r="39" spans="2:41" ht="10.5" customHeight="1" x14ac:dyDescent="0.15">
      <c r="B39" s="289"/>
      <c r="C39" s="291"/>
      <c r="D39" s="292"/>
      <c r="E39" s="292"/>
      <c r="F39" s="292"/>
      <c r="G39" s="293"/>
      <c r="H39" s="291"/>
      <c r="I39" s="292"/>
      <c r="J39" s="292"/>
      <c r="K39" s="292"/>
      <c r="L39" s="292"/>
      <c r="M39" s="292"/>
      <c r="N39" s="292"/>
      <c r="O39" s="292"/>
      <c r="P39" s="292"/>
      <c r="Q39" s="292"/>
      <c r="R39" s="292"/>
      <c r="S39" s="292"/>
      <c r="T39" s="292"/>
      <c r="U39" s="292"/>
      <c r="V39" s="292"/>
      <c r="W39" s="293"/>
      <c r="X39" s="291"/>
      <c r="Y39" s="293"/>
      <c r="Z39" s="235"/>
      <c r="AA39" s="237"/>
      <c r="AB39" s="238"/>
      <c r="AC39" s="238"/>
      <c r="AD39" s="238"/>
      <c r="AE39" s="238"/>
      <c r="AF39" s="238"/>
      <c r="AG39" s="238"/>
      <c r="AH39" s="238"/>
      <c r="AI39" s="239"/>
      <c r="AJ39" s="233"/>
      <c r="AK39" s="233"/>
      <c r="AL39" s="233"/>
      <c r="AM39" s="233"/>
      <c r="AN39" s="233"/>
      <c r="AO39" s="233"/>
    </row>
    <row r="40" spans="2:41" ht="10.5" customHeight="1" x14ac:dyDescent="0.15">
      <c r="B40" s="290"/>
      <c r="C40" s="240"/>
      <c r="D40" s="241"/>
      <c r="E40" s="241"/>
      <c r="F40" s="241"/>
      <c r="G40" s="242"/>
      <c r="H40" s="240"/>
      <c r="I40" s="241"/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2"/>
      <c r="X40" s="240"/>
      <c r="Y40" s="242"/>
      <c r="Z40" s="236"/>
      <c r="AA40" s="240"/>
      <c r="AB40" s="241"/>
      <c r="AC40" s="241"/>
      <c r="AD40" s="241"/>
      <c r="AE40" s="241"/>
      <c r="AF40" s="241"/>
      <c r="AG40" s="241"/>
      <c r="AH40" s="241"/>
      <c r="AI40" s="242"/>
      <c r="AJ40" s="233"/>
      <c r="AK40" s="233"/>
      <c r="AL40" s="233"/>
      <c r="AM40" s="233"/>
      <c r="AN40" s="233"/>
      <c r="AO40" s="233"/>
    </row>
    <row r="41" spans="2:41" ht="14.25" customHeight="1" x14ac:dyDescent="0.15">
      <c r="B41" s="288">
        <v>8</v>
      </c>
      <c r="C41" s="237"/>
      <c r="D41" s="238"/>
      <c r="E41" s="238"/>
      <c r="F41" s="238"/>
      <c r="G41" s="239"/>
      <c r="H41" s="237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9"/>
      <c r="X41" s="237" t="s">
        <v>32</v>
      </c>
      <c r="Y41" s="239"/>
      <c r="Z41" s="234"/>
      <c r="AA41" s="243"/>
      <c r="AB41" s="244"/>
      <c r="AC41" s="244"/>
      <c r="AD41" s="244"/>
      <c r="AE41" s="244"/>
      <c r="AF41" s="244"/>
      <c r="AG41" s="244"/>
      <c r="AH41" s="244"/>
      <c r="AI41" s="245"/>
      <c r="AJ41" s="233"/>
      <c r="AK41" s="233"/>
      <c r="AL41" s="233"/>
      <c r="AM41" s="233"/>
      <c r="AN41" s="233"/>
      <c r="AO41" s="233"/>
    </row>
    <row r="42" spans="2:41" ht="10.5" customHeight="1" x14ac:dyDescent="0.15">
      <c r="B42" s="289"/>
      <c r="C42" s="291"/>
      <c r="D42" s="292"/>
      <c r="E42" s="292"/>
      <c r="F42" s="292"/>
      <c r="G42" s="293"/>
      <c r="H42" s="291"/>
      <c r="I42" s="292"/>
      <c r="J42" s="292"/>
      <c r="K42" s="292"/>
      <c r="L42" s="292"/>
      <c r="M42" s="292"/>
      <c r="N42" s="292"/>
      <c r="O42" s="292"/>
      <c r="P42" s="292"/>
      <c r="Q42" s="292"/>
      <c r="R42" s="292"/>
      <c r="S42" s="292"/>
      <c r="T42" s="292"/>
      <c r="U42" s="292"/>
      <c r="V42" s="292"/>
      <c r="W42" s="293"/>
      <c r="X42" s="291"/>
      <c r="Y42" s="293"/>
      <c r="Z42" s="235"/>
      <c r="AA42" s="237"/>
      <c r="AB42" s="238"/>
      <c r="AC42" s="238"/>
      <c r="AD42" s="238"/>
      <c r="AE42" s="238"/>
      <c r="AF42" s="238"/>
      <c r="AG42" s="238"/>
      <c r="AH42" s="238"/>
      <c r="AI42" s="239"/>
      <c r="AJ42" s="233"/>
      <c r="AK42" s="233"/>
      <c r="AL42" s="233"/>
      <c r="AM42" s="233"/>
      <c r="AN42" s="233"/>
      <c r="AO42" s="233"/>
    </row>
    <row r="43" spans="2:41" ht="10.5" customHeight="1" x14ac:dyDescent="0.15">
      <c r="B43" s="290"/>
      <c r="C43" s="240"/>
      <c r="D43" s="241"/>
      <c r="E43" s="241"/>
      <c r="F43" s="241"/>
      <c r="G43" s="242"/>
      <c r="H43" s="240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2"/>
      <c r="X43" s="240"/>
      <c r="Y43" s="242"/>
      <c r="Z43" s="236"/>
      <c r="AA43" s="240"/>
      <c r="AB43" s="241"/>
      <c r="AC43" s="241"/>
      <c r="AD43" s="241"/>
      <c r="AE43" s="241"/>
      <c r="AF43" s="241"/>
      <c r="AG43" s="241"/>
      <c r="AH43" s="241"/>
      <c r="AI43" s="242"/>
      <c r="AJ43" s="233"/>
      <c r="AK43" s="233"/>
      <c r="AL43" s="233"/>
      <c r="AM43" s="233"/>
      <c r="AN43" s="233"/>
      <c r="AO43" s="233"/>
    </row>
    <row r="44" spans="2:41" ht="14.25" customHeight="1" x14ac:dyDescent="0.15">
      <c r="B44" s="288">
        <v>9</v>
      </c>
      <c r="C44" s="237"/>
      <c r="D44" s="238"/>
      <c r="E44" s="238"/>
      <c r="F44" s="238"/>
      <c r="G44" s="239"/>
      <c r="H44" s="237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9"/>
      <c r="X44" s="237" t="s">
        <v>32</v>
      </c>
      <c r="Y44" s="239"/>
      <c r="Z44" s="234"/>
      <c r="AA44" s="243"/>
      <c r="AB44" s="244"/>
      <c r="AC44" s="244"/>
      <c r="AD44" s="244"/>
      <c r="AE44" s="244"/>
      <c r="AF44" s="244"/>
      <c r="AG44" s="244"/>
      <c r="AH44" s="244"/>
      <c r="AI44" s="245"/>
      <c r="AJ44" s="233"/>
      <c r="AK44" s="233"/>
      <c r="AL44" s="233"/>
      <c r="AM44" s="233"/>
      <c r="AN44" s="233"/>
      <c r="AO44" s="233"/>
    </row>
    <row r="45" spans="2:41" ht="10.5" customHeight="1" x14ac:dyDescent="0.15">
      <c r="B45" s="289"/>
      <c r="C45" s="291"/>
      <c r="D45" s="292"/>
      <c r="E45" s="292"/>
      <c r="F45" s="292"/>
      <c r="G45" s="293"/>
      <c r="H45" s="291"/>
      <c r="I45" s="292"/>
      <c r="J45" s="292"/>
      <c r="K45" s="292"/>
      <c r="L45" s="292"/>
      <c r="M45" s="292"/>
      <c r="N45" s="292"/>
      <c r="O45" s="292"/>
      <c r="P45" s="292"/>
      <c r="Q45" s="292"/>
      <c r="R45" s="292"/>
      <c r="S45" s="292"/>
      <c r="T45" s="292"/>
      <c r="U45" s="292"/>
      <c r="V45" s="292"/>
      <c r="W45" s="293"/>
      <c r="X45" s="291"/>
      <c r="Y45" s="293"/>
      <c r="Z45" s="235"/>
      <c r="AA45" s="237"/>
      <c r="AB45" s="238"/>
      <c r="AC45" s="238"/>
      <c r="AD45" s="238"/>
      <c r="AE45" s="238"/>
      <c r="AF45" s="238"/>
      <c r="AG45" s="238"/>
      <c r="AH45" s="238"/>
      <c r="AI45" s="239"/>
      <c r="AJ45" s="233"/>
      <c r="AK45" s="233"/>
      <c r="AL45" s="233"/>
      <c r="AM45" s="233"/>
      <c r="AN45" s="233"/>
      <c r="AO45" s="233"/>
    </row>
    <row r="46" spans="2:41" ht="10.5" customHeight="1" x14ac:dyDescent="0.15">
      <c r="B46" s="290"/>
      <c r="C46" s="240"/>
      <c r="D46" s="241"/>
      <c r="E46" s="241"/>
      <c r="F46" s="241"/>
      <c r="G46" s="242"/>
      <c r="H46" s="240"/>
      <c r="I46" s="241"/>
      <c r="J46" s="241"/>
      <c r="K46" s="241"/>
      <c r="L46" s="241"/>
      <c r="M46" s="241"/>
      <c r="N46" s="241"/>
      <c r="O46" s="241"/>
      <c r="P46" s="241"/>
      <c r="Q46" s="241"/>
      <c r="R46" s="241"/>
      <c r="S46" s="241"/>
      <c r="T46" s="241"/>
      <c r="U46" s="241"/>
      <c r="V46" s="241"/>
      <c r="W46" s="242"/>
      <c r="X46" s="240"/>
      <c r="Y46" s="242"/>
      <c r="Z46" s="236"/>
      <c r="AA46" s="240"/>
      <c r="AB46" s="241"/>
      <c r="AC46" s="241"/>
      <c r="AD46" s="241"/>
      <c r="AE46" s="241"/>
      <c r="AF46" s="241"/>
      <c r="AG46" s="241"/>
      <c r="AH46" s="241"/>
      <c r="AI46" s="242"/>
      <c r="AJ46" s="233"/>
      <c r="AK46" s="233"/>
      <c r="AL46" s="233"/>
      <c r="AM46" s="233"/>
      <c r="AN46" s="233"/>
      <c r="AO46" s="233"/>
    </row>
    <row r="47" spans="2:41" ht="14.25" customHeight="1" x14ac:dyDescent="0.15">
      <c r="B47" s="288">
        <v>10</v>
      </c>
      <c r="C47" s="237"/>
      <c r="D47" s="238"/>
      <c r="E47" s="238"/>
      <c r="F47" s="238"/>
      <c r="G47" s="239"/>
      <c r="H47" s="237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9"/>
      <c r="X47" s="237" t="s">
        <v>32</v>
      </c>
      <c r="Y47" s="239"/>
      <c r="Z47" s="234"/>
      <c r="AA47" s="243"/>
      <c r="AB47" s="244"/>
      <c r="AC47" s="244"/>
      <c r="AD47" s="244"/>
      <c r="AE47" s="244"/>
      <c r="AF47" s="244"/>
      <c r="AG47" s="244"/>
      <c r="AH47" s="244"/>
      <c r="AI47" s="245"/>
      <c r="AJ47" s="233"/>
      <c r="AK47" s="233"/>
      <c r="AL47" s="233"/>
      <c r="AM47" s="233"/>
      <c r="AN47" s="233"/>
      <c r="AO47" s="233"/>
    </row>
    <row r="48" spans="2:41" ht="10.5" customHeight="1" x14ac:dyDescent="0.15">
      <c r="B48" s="289"/>
      <c r="C48" s="291"/>
      <c r="D48" s="292"/>
      <c r="E48" s="292"/>
      <c r="F48" s="292"/>
      <c r="G48" s="293"/>
      <c r="H48" s="291"/>
      <c r="I48" s="292"/>
      <c r="J48" s="292"/>
      <c r="K48" s="292"/>
      <c r="L48" s="292"/>
      <c r="M48" s="292"/>
      <c r="N48" s="292"/>
      <c r="O48" s="292"/>
      <c r="P48" s="292"/>
      <c r="Q48" s="292"/>
      <c r="R48" s="292"/>
      <c r="S48" s="292"/>
      <c r="T48" s="292"/>
      <c r="U48" s="292"/>
      <c r="V48" s="292"/>
      <c r="W48" s="293"/>
      <c r="X48" s="291"/>
      <c r="Y48" s="293"/>
      <c r="Z48" s="235"/>
      <c r="AA48" s="237"/>
      <c r="AB48" s="238"/>
      <c r="AC48" s="238"/>
      <c r="AD48" s="238"/>
      <c r="AE48" s="238"/>
      <c r="AF48" s="238"/>
      <c r="AG48" s="238"/>
      <c r="AH48" s="238"/>
      <c r="AI48" s="239"/>
      <c r="AJ48" s="233"/>
      <c r="AK48" s="233"/>
      <c r="AL48" s="233"/>
      <c r="AM48" s="233"/>
      <c r="AN48" s="233"/>
      <c r="AO48" s="233"/>
    </row>
    <row r="49" spans="2:41" ht="10.5" customHeight="1" x14ac:dyDescent="0.15">
      <c r="B49" s="290"/>
      <c r="C49" s="240"/>
      <c r="D49" s="241"/>
      <c r="E49" s="241"/>
      <c r="F49" s="241"/>
      <c r="G49" s="242"/>
      <c r="H49" s="240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2"/>
      <c r="X49" s="240"/>
      <c r="Y49" s="242"/>
      <c r="Z49" s="236"/>
      <c r="AA49" s="240"/>
      <c r="AB49" s="241"/>
      <c r="AC49" s="241"/>
      <c r="AD49" s="241"/>
      <c r="AE49" s="241"/>
      <c r="AF49" s="241"/>
      <c r="AG49" s="241"/>
      <c r="AH49" s="241"/>
      <c r="AI49" s="242"/>
      <c r="AJ49" s="233"/>
      <c r="AK49" s="233"/>
      <c r="AL49" s="233"/>
      <c r="AM49" s="233"/>
      <c r="AN49" s="233"/>
      <c r="AO49" s="233"/>
    </row>
    <row r="50" spans="2:41" ht="3.75" customHeight="1" x14ac:dyDescent="0.15">
      <c r="B50" s="395" t="s">
        <v>33</v>
      </c>
      <c r="C50" s="396"/>
      <c r="D50" s="396"/>
      <c r="E50" s="396"/>
      <c r="F50" s="396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</row>
    <row r="51" spans="2:41" ht="7.5" customHeight="1" x14ac:dyDescent="0.15">
      <c r="B51" s="397"/>
      <c r="C51" s="397"/>
      <c r="D51" s="397"/>
      <c r="E51" s="397"/>
      <c r="F51" s="397"/>
      <c r="G51" s="397"/>
      <c r="H51" s="397"/>
      <c r="I51" s="397"/>
      <c r="J51" s="397"/>
      <c r="K51" s="397"/>
      <c r="L51" s="397"/>
      <c r="M51" s="397"/>
      <c r="N51" s="397"/>
      <c r="O51" s="397"/>
      <c r="P51" s="397"/>
      <c r="Q51" s="397"/>
      <c r="R51" s="397"/>
      <c r="S51" s="397"/>
      <c r="T51" s="397"/>
      <c r="U51" s="397"/>
      <c r="V51" s="397"/>
      <c r="W51" s="397"/>
      <c r="X51" s="397"/>
      <c r="Y51" s="397"/>
      <c r="Z51" s="397"/>
      <c r="AA51" s="397"/>
      <c r="AB51" s="397"/>
      <c r="AC51" s="397"/>
      <c r="AD51" s="397"/>
      <c r="AE51" s="397"/>
      <c r="AF51" s="397"/>
      <c r="AG51" s="397"/>
      <c r="AH51" s="397"/>
      <c r="AI51" s="397"/>
      <c r="AJ51" s="397"/>
      <c r="AK51" s="397"/>
      <c r="AL51" s="397"/>
      <c r="AM51" s="397"/>
      <c r="AN51" s="397"/>
      <c r="AO51" s="397"/>
    </row>
    <row r="52" spans="2:41" ht="7.5" customHeight="1" x14ac:dyDescent="0.15">
      <c r="B52" s="398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7"/>
      <c r="AG52" s="397"/>
      <c r="AH52" s="397"/>
      <c r="AI52" s="397"/>
      <c r="AJ52" s="397"/>
      <c r="AK52" s="397"/>
      <c r="AL52" s="397"/>
      <c r="AM52" s="397"/>
      <c r="AN52" s="397"/>
      <c r="AO52" s="397"/>
    </row>
    <row r="53" spans="2:41" ht="14.25" customHeight="1" x14ac:dyDescent="0.15">
      <c r="B53" s="256" t="s">
        <v>17</v>
      </c>
      <c r="C53" s="257"/>
      <c r="D53" s="257"/>
      <c r="E53" s="257"/>
      <c r="F53" s="257"/>
      <c r="G53" s="258"/>
      <c r="H53" s="333"/>
      <c r="I53" s="334"/>
      <c r="J53" s="334"/>
      <c r="K53" s="334"/>
      <c r="L53" s="334"/>
      <c r="M53" s="334"/>
      <c r="N53" s="334"/>
      <c r="O53" s="334"/>
      <c r="P53" s="334"/>
      <c r="Q53" s="334"/>
      <c r="R53" s="334"/>
      <c r="S53" s="334"/>
      <c r="T53" s="334"/>
      <c r="U53" s="334"/>
      <c r="V53" s="334"/>
      <c r="W53" s="334"/>
      <c r="X53" s="334"/>
      <c r="Y53" s="335"/>
      <c r="Z53" s="336" t="s">
        <v>34</v>
      </c>
      <c r="AA53" s="336"/>
      <c r="AB53" s="336"/>
      <c r="AC53" s="336"/>
      <c r="AD53" s="336"/>
      <c r="AE53" s="336"/>
      <c r="AF53" s="337"/>
      <c r="AG53" s="338"/>
      <c r="AH53" s="338"/>
      <c r="AI53" s="338"/>
      <c r="AJ53" s="338"/>
      <c r="AK53" s="338"/>
      <c r="AL53" s="338"/>
      <c r="AM53" s="338"/>
      <c r="AN53" s="338"/>
      <c r="AO53" s="339"/>
    </row>
    <row r="54" spans="2:41" ht="10.5" customHeight="1" x14ac:dyDescent="0.15">
      <c r="B54" s="316" t="s">
        <v>35</v>
      </c>
      <c r="C54" s="317"/>
      <c r="D54" s="317"/>
      <c r="E54" s="317"/>
      <c r="F54" s="317"/>
      <c r="G54" s="318"/>
      <c r="H54" s="326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327"/>
      <c r="W54" s="327"/>
      <c r="X54" s="327"/>
      <c r="Y54" s="328"/>
      <c r="Z54" s="332"/>
      <c r="AA54" s="332"/>
      <c r="AB54" s="332"/>
      <c r="AC54" s="332"/>
      <c r="AD54" s="332"/>
      <c r="AE54" s="33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3"/>
    </row>
    <row r="55" spans="2:41" ht="10.5" customHeight="1" x14ac:dyDescent="0.15">
      <c r="B55" s="319"/>
      <c r="C55" s="320"/>
      <c r="D55" s="320"/>
      <c r="E55" s="320"/>
      <c r="F55" s="320"/>
      <c r="G55" s="321"/>
      <c r="H55" s="329"/>
      <c r="I55" s="330"/>
      <c r="J55" s="330"/>
      <c r="K55" s="330"/>
      <c r="L55" s="330"/>
      <c r="M55" s="330"/>
      <c r="N55" s="330"/>
      <c r="O55" s="330"/>
      <c r="P55" s="330"/>
      <c r="Q55" s="330"/>
      <c r="R55" s="330"/>
      <c r="S55" s="330"/>
      <c r="T55" s="330"/>
      <c r="U55" s="330"/>
      <c r="V55" s="330"/>
      <c r="W55" s="330"/>
      <c r="X55" s="330"/>
      <c r="Y55" s="331"/>
      <c r="Z55" s="332"/>
      <c r="AA55" s="332"/>
      <c r="AB55" s="332"/>
      <c r="AC55" s="332"/>
      <c r="AD55" s="332"/>
      <c r="AE55" s="33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3"/>
    </row>
    <row r="56" spans="2:41" ht="14.25" customHeight="1" x14ac:dyDescent="0.15">
      <c r="B56" s="256" t="s">
        <v>17</v>
      </c>
      <c r="C56" s="257"/>
      <c r="D56" s="257"/>
      <c r="E56" s="257"/>
      <c r="F56" s="257"/>
      <c r="G56" s="258"/>
      <c r="H56" s="333"/>
      <c r="I56" s="334"/>
      <c r="J56" s="334"/>
      <c r="K56" s="334"/>
      <c r="L56" s="334"/>
      <c r="M56" s="334"/>
      <c r="N56" s="334"/>
      <c r="O56" s="334"/>
      <c r="P56" s="334"/>
      <c r="Q56" s="334"/>
      <c r="R56" s="334"/>
      <c r="S56" s="334"/>
      <c r="T56" s="334"/>
      <c r="U56" s="334"/>
      <c r="V56" s="334"/>
      <c r="W56" s="334"/>
      <c r="X56" s="334"/>
      <c r="Y56" s="335"/>
      <c r="Z56" s="336" t="s">
        <v>34</v>
      </c>
      <c r="AA56" s="336"/>
      <c r="AB56" s="336"/>
      <c r="AC56" s="336"/>
      <c r="AD56" s="336"/>
      <c r="AE56" s="336"/>
      <c r="AF56" s="337"/>
      <c r="AG56" s="338"/>
      <c r="AH56" s="338"/>
      <c r="AI56" s="338"/>
      <c r="AJ56" s="338"/>
      <c r="AK56" s="338"/>
      <c r="AL56" s="338"/>
      <c r="AM56" s="338"/>
      <c r="AN56" s="338"/>
      <c r="AO56" s="339"/>
    </row>
    <row r="57" spans="2:41" ht="10.5" customHeight="1" x14ac:dyDescent="0.15">
      <c r="B57" s="316" t="s">
        <v>35</v>
      </c>
      <c r="C57" s="317"/>
      <c r="D57" s="317"/>
      <c r="E57" s="317"/>
      <c r="F57" s="317"/>
      <c r="G57" s="318"/>
      <c r="H57" s="326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8"/>
      <c r="Z57" s="332"/>
      <c r="AA57" s="332"/>
      <c r="AB57" s="332"/>
      <c r="AC57" s="332"/>
      <c r="AD57" s="332"/>
      <c r="AE57" s="33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3"/>
    </row>
    <row r="58" spans="2:41" ht="10.5" customHeight="1" x14ac:dyDescent="0.15">
      <c r="B58" s="319"/>
      <c r="C58" s="320"/>
      <c r="D58" s="320"/>
      <c r="E58" s="320"/>
      <c r="F58" s="320"/>
      <c r="G58" s="321"/>
      <c r="H58" s="329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1"/>
      <c r="Z58" s="332"/>
      <c r="AA58" s="332"/>
      <c r="AB58" s="332"/>
      <c r="AC58" s="332"/>
      <c r="AD58" s="332"/>
      <c r="AE58" s="33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3"/>
    </row>
    <row r="59" spans="2:41" ht="14.25" customHeight="1" x14ac:dyDescent="0.15">
      <c r="B59" s="256" t="s">
        <v>17</v>
      </c>
      <c r="C59" s="257"/>
      <c r="D59" s="257"/>
      <c r="E59" s="257"/>
      <c r="F59" s="257"/>
      <c r="G59" s="258"/>
      <c r="H59" s="333"/>
      <c r="I59" s="334"/>
      <c r="J59" s="334"/>
      <c r="K59" s="334"/>
      <c r="L59" s="334"/>
      <c r="M59" s="334"/>
      <c r="N59" s="334"/>
      <c r="O59" s="334"/>
      <c r="P59" s="334"/>
      <c r="Q59" s="334"/>
      <c r="R59" s="334"/>
      <c r="S59" s="334"/>
      <c r="T59" s="334"/>
      <c r="U59" s="334"/>
      <c r="V59" s="334"/>
      <c r="W59" s="334"/>
      <c r="X59" s="334"/>
      <c r="Y59" s="335"/>
      <c r="Z59" s="336" t="s">
        <v>34</v>
      </c>
      <c r="AA59" s="336"/>
      <c r="AB59" s="336"/>
      <c r="AC59" s="336"/>
      <c r="AD59" s="336"/>
      <c r="AE59" s="336"/>
      <c r="AF59" s="337"/>
      <c r="AG59" s="338"/>
      <c r="AH59" s="338"/>
      <c r="AI59" s="338"/>
      <c r="AJ59" s="338"/>
      <c r="AK59" s="338"/>
      <c r="AL59" s="338"/>
      <c r="AM59" s="338"/>
      <c r="AN59" s="338"/>
      <c r="AO59" s="339"/>
    </row>
    <row r="60" spans="2:41" ht="10.5" customHeight="1" x14ac:dyDescent="0.15">
      <c r="B60" s="316" t="s">
        <v>35</v>
      </c>
      <c r="C60" s="317"/>
      <c r="D60" s="317"/>
      <c r="E60" s="317"/>
      <c r="F60" s="317"/>
      <c r="G60" s="318"/>
      <c r="H60" s="326"/>
      <c r="I60" s="327"/>
      <c r="J60" s="327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28"/>
      <c r="Z60" s="332"/>
      <c r="AA60" s="332"/>
      <c r="AB60" s="332"/>
      <c r="AC60" s="332"/>
      <c r="AD60" s="332"/>
      <c r="AE60" s="33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3"/>
    </row>
    <row r="61" spans="2:41" ht="10.5" customHeight="1" x14ac:dyDescent="0.15">
      <c r="B61" s="319"/>
      <c r="C61" s="320"/>
      <c r="D61" s="320"/>
      <c r="E61" s="320"/>
      <c r="F61" s="320"/>
      <c r="G61" s="321"/>
      <c r="H61" s="329"/>
      <c r="I61" s="330"/>
      <c r="J61" s="330"/>
      <c r="K61" s="330"/>
      <c r="L61" s="330"/>
      <c r="M61" s="330"/>
      <c r="N61" s="330"/>
      <c r="O61" s="330"/>
      <c r="P61" s="330"/>
      <c r="Q61" s="330"/>
      <c r="R61" s="330"/>
      <c r="S61" s="330"/>
      <c r="T61" s="330"/>
      <c r="U61" s="330"/>
      <c r="V61" s="330"/>
      <c r="W61" s="330"/>
      <c r="X61" s="330"/>
      <c r="Y61" s="331"/>
      <c r="Z61" s="332"/>
      <c r="AA61" s="332"/>
      <c r="AB61" s="332"/>
      <c r="AC61" s="332"/>
      <c r="AD61" s="332"/>
      <c r="AE61" s="332"/>
      <c r="AF61" s="322"/>
      <c r="AG61" s="322"/>
      <c r="AH61" s="322"/>
      <c r="AI61" s="322"/>
      <c r="AJ61" s="322"/>
      <c r="AK61" s="322"/>
      <c r="AL61" s="322"/>
      <c r="AM61" s="322"/>
      <c r="AN61" s="322"/>
      <c r="AO61" s="323"/>
    </row>
    <row r="62" spans="2:41" ht="14.25" customHeight="1" x14ac:dyDescent="0.15">
      <c r="B62" s="246" t="str">
        <f>C1</f>
        <v>プロクラブ活動</v>
      </c>
      <c r="C62" s="324"/>
      <c r="D62" s="324"/>
      <c r="E62" s="324"/>
      <c r="F62" s="324"/>
      <c r="G62" s="325"/>
      <c r="Z62" s="27"/>
      <c r="AA62" s="27"/>
      <c r="AB62" s="27"/>
      <c r="AC62" s="27"/>
      <c r="AD62" s="27"/>
      <c r="AE62" s="27"/>
      <c r="AF62" s="27"/>
      <c r="AG62" s="41" t="s">
        <v>14</v>
      </c>
      <c r="AH62" s="27"/>
      <c r="AI62" s="27"/>
      <c r="AJ62" s="220"/>
      <c r="AK62" s="220"/>
      <c r="AL62" s="27"/>
      <c r="AM62" s="27"/>
      <c r="AN62" s="27"/>
      <c r="AO62" s="27"/>
    </row>
    <row r="63" spans="2:41" ht="16.5" customHeight="1" x14ac:dyDescent="0.15">
      <c r="B63" s="340"/>
      <c r="C63" s="340"/>
      <c r="D63" s="340"/>
      <c r="E63" s="340"/>
      <c r="F63" s="340"/>
      <c r="G63" s="340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G63" s="50"/>
      <c r="AH63" s="50"/>
      <c r="AI63" s="50"/>
      <c r="AJ63" s="50"/>
      <c r="AK63" s="50"/>
      <c r="AL63" s="50"/>
      <c r="AM63" s="50"/>
      <c r="AN63" s="50"/>
      <c r="AO63" s="50"/>
    </row>
    <row r="64" spans="2:41" ht="21.75" customHeight="1" x14ac:dyDescent="0.15">
      <c r="B64" s="255" t="str">
        <f>"プロジェクト発表会　「"&amp;RIGHT(C1,5)&amp;"」　調査用紙"</f>
        <v>プロジェクト発表会　「クラブ活動」　調査用紙</v>
      </c>
      <c r="C64" s="255"/>
      <c r="D64" s="255"/>
      <c r="E64" s="255"/>
      <c r="F64" s="255"/>
      <c r="G64" s="255"/>
      <c r="H64" s="255"/>
      <c r="I64" s="255"/>
      <c r="J64" s="255"/>
      <c r="K64" s="255"/>
      <c r="L64" s="255"/>
      <c r="M64" s="255"/>
      <c r="N64" s="255"/>
      <c r="O64" s="255"/>
      <c r="P64" s="255"/>
      <c r="Q64" s="255"/>
      <c r="R64" s="255"/>
      <c r="S64" s="255"/>
      <c r="T64" s="255"/>
      <c r="U64" s="255"/>
      <c r="V64" s="255"/>
      <c r="W64" s="255"/>
      <c r="X64" s="255"/>
      <c r="Y64" s="255"/>
      <c r="Z64" s="255"/>
      <c r="AA64" s="255"/>
      <c r="AB64" s="255"/>
      <c r="AC64" s="255"/>
      <c r="AD64" s="255"/>
      <c r="AE64" s="255"/>
      <c r="AF64" s="255"/>
      <c r="AG64" s="255"/>
      <c r="AH64" s="255"/>
      <c r="AI64" s="255"/>
      <c r="AJ64" s="255"/>
      <c r="AK64" s="255"/>
      <c r="AL64" s="255"/>
      <c r="AM64" s="255"/>
      <c r="AN64" s="255"/>
      <c r="AO64" s="255"/>
    </row>
    <row r="65" spans="1:42" ht="8.25" customHeight="1" x14ac:dyDescent="0.15">
      <c r="B65" s="221"/>
      <c r="C65" s="221"/>
      <c r="D65" s="221"/>
      <c r="E65" s="221"/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  <c r="AK65" s="221"/>
      <c r="AL65" s="221"/>
      <c r="AM65" s="221"/>
      <c r="AN65" s="221"/>
      <c r="AO65" s="221"/>
    </row>
    <row r="66" spans="1:42" ht="16.5" customHeight="1" x14ac:dyDescent="0.15">
      <c r="B66" s="249" t="s">
        <v>15</v>
      </c>
      <c r="C66" s="250"/>
      <c r="D66" s="250"/>
      <c r="E66" s="250"/>
      <c r="F66" s="250"/>
      <c r="G66" s="251"/>
      <c r="H66" s="252">
        <f>申込シート①!B4</f>
        <v>0</v>
      </c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4"/>
      <c r="W66" s="27"/>
      <c r="X66" s="27"/>
      <c r="Y66" s="27"/>
      <c r="Z66" s="27"/>
      <c r="AA66" s="27"/>
      <c r="AB66" s="27"/>
      <c r="AC66" s="27"/>
      <c r="AD66" s="27"/>
      <c r="AE66" s="27"/>
    </row>
    <row r="67" spans="1:42" ht="20.25" customHeight="1" x14ac:dyDescent="0.15">
      <c r="B67" s="249" t="s">
        <v>1</v>
      </c>
      <c r="C67" s="250"/>
      <c r="D67" s="250"/>
      <c r="E67" s="250"/>
      <c r="F67" s="250"/>
      <c r="G67" s="251"/>
      <c r="H67" s="252" t="e">
        <f>申込シート①!B10</f>
        <v>#N/A</v>
      </c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  <c r="Y67" s="253"/>
      <c r="Z67" s="254"/>
      <c r="AA67" s="249" t="s">
        <v>16</v>
      </c>
      <c r="AB67" s="250"/>
      <c r="AC67" s="250"/>
      <c r="AD67" s="250"/>
      <c r="AE67" s="251"/>
      <c r="AF67" s="252" t="e">
        <f>申込シート①!D10</f>
        <v>#N/A</v>
      </c>
      <c r="AG67" s="253"/>
      <c r="AH67" s="253"/>
      <c r="AI67" s="253"/>
      <c r="AJ67" s="253"/>
      <c r="AK67" s="253"/>
      <c r="AL67" s="253"/>
      <c r="AM67" s="253"/>
      <c r="AN67" s="253"/>
      <c r="AO67" s="254"/>
    </row>
    <row r="68" spans="1:42" ht="20.25" customHeight="1" x14ac:dyDescent="0.15">
      <c r="B68" s="256" t="s">
        <v>17</v>
      </c>
      <c r="C68" s="257"/>
      <c r="D68" s="257"/>
      <c r="E68" s="257"/>
      <c r="F68" s="257"/>
      <c r="G68" s="258"/>
      <c r="H68" s="252" t="e">
        <f>申込シート①!E12</f>
        <v>#N/A</v>
      </c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  <c r="Y68" s="253"/>
      <c r="Z68" s="253"/>
      <c r="AA68" s="253"/>
      <c r="AB68" s="253"/>
      <c r="AC68" s="253"/>
      <c r="AD68" s="253"/>
      <c r="AE68" s="254"/>
      <c r="AF68" s="267" t="s">
        <v>6</v>
      </c>
      <c r="AG68" s="268"/>
      <c r="AH68" s="268"/>
      <c r="AI68" s="268"/>
      <c r="AJ68" s="268"/>
      <c r="AK68" s="268"/>
      <c r="AL68" s="268"/>
      <c r="AM68" s="268"/>
      <c r="AN68" s="268"/>
      <c r="AO68" s="269"/>
    </row>
    <row r="69" spans="1:42" ht="20.25" customHeight="1" x14ac:dyDescent="0.15">
      <c r="B69" s="270" t="s">
        <v>18</v>
      </c>
      <c r="C69" s="265"/>
      <c r="D69" s="265"/>
      <c r="E69" s="265"/>
      <c r="F69" s="265"/>
      <c r="G69" s="266"/>
      <c r="H69" s="271" t="e">
        <f>申込シート①!D12 &amp; "課程"</f>
        <v>#N/A</v>
      </c>
      <c r="I69" s="272"/>
      <c r="J69" s="272"/>
      <c r="K69" s="272"/>
      <c r="L69" s="272"/>
      <c r="M69" s="272"/>
      <c r="N69" s="272"/>
      <c r="O69" s="272"/>
      <c r="P69" s="272"/>
      <c r="Q69" s="272"/>
      <c r="R69" s="272"/>
      <c r="S69" s="272"/>
      <c r="T69" s="272"/>
      <c r="U69" s="272"/>
      <c r="V69" s="272"/>
      <c r="W69" s="272"/>
      <c r="X69" s="272"/>
      <c r="Y69" s="272"/>
      <c r="Z69" s="273"/>
      <c r="AA69" s="273"/>
      <c r="AB69" s="273"/>
      <c r="AC69" s="273"/>
      <c r="AD69" s="273"/>
      <c r="AE69" s="274"/>
      <c r="AF69" s="275" t="e">
        <f>申込シート①!B15</f>
        <v>#N/A</v>
      </c>
      <c r="AG69" s="276"/>
      <c r="AH69" s="276"/>
      <c r="AI69" s="276"/>
      <c r="AJ69" s="276"/>
      <c r="AK69" s="276"/>
      <c r="AL69" s="276"/>
      <c r="AM69" s="276"/>
      <c r="AN69" s="276"/>
      <c r="AO69" s="277"/>
    </row>
    <row r="70" spans="1:42" ht="20.25" customHeight="1" x14ac:dyDescent="0.15">
      <c r="B70" s="270"/>
      <c r="C70" s="265"/>
      <c r="D70" s="265"/>
      <c r="E70" s="265"/>
      <c r="F70" s="265"/>
      <c r="G70" s="266"/>
      <c r="H70" s="281" t="e">
        <f>申込シート①!E10</f>
        <v>#N/A</v>
      </c>
      <c r="I70" s="282"/>
      <c r="J70" s="282"/>
      <c r="K70" s="282"/>
      <c r="L70" s="282"/>
      <c r="M70" s="282"/>
      <c r="N70" s="282"/>
      <c r="O70" s="282"/>
      <c r="P70" s="282"/>
      <c r="Q70" s="282"/>
      <c r="R70" s="282"/>
      <c r="S70" s="282"/>
      <c r="T70" s="282"/>
      <c r="U70" s="282"/>
      <c r="V70" s="282"/>
      <c r="W70" s="282"/>
      <c r="X70" s="282"/>
      <c r="Y70" s="282"/>
      <c r="Z70" s="282"/>
      <c r="AA70" s="282"/>
      <c r="AB70" s="282"/>
      <c r="AC70" s="282"/>
      <c r="AD70" s="282"/>
      <c r="AE70" s="283"/>
      <c r="AF70" s="267" t="s">
        <v>19</v>
      </c>
      <c r="AG70" s="268"/>
      <c r="AH70" s="268"/>
      <c r="AI70" s="268"/>
      <c r="AJ70" s="268"/>
      <c r="AK70" s="268"/>
      <c r="AL70" s="268"/>
      <c r="AM70" s="268"/>
      <c r="AN70" s="268"/>
      <c r="AO70" s="269"/>
    </row>
    <row r="71" spans="1:42" ht="20.25" customHeight="1" x14ac:dyDescent="0.15">
      <c r="B71" s="259"/>
      <c r="C71" s="260"/>
      <c r="D71" s="260"/>
      <c r="E71" s="260"/>
      <c r="F71" s="260"/>
      <c r="G71" s="261"/>
      <c r="H71" s="284"/>
      <c r="I71" s="285"/>
      <c r="J71" s="285"/>
      <c r="K71" s="285"/>
      <c r="L71" s="285"/>
      <c r="M71" s="285"/>
      <c r="N71" s="285"/>
      <c r="O71" s="285"/>
      <c r="P71" s="285"/>
      <c r="Q71" s="285"/>
      <c r="R71" s="285"/>
      <c r="S71" s="285"/>
      <c r="T71" s="285"/>
      <c r="U71" s="285"/>
      <c r="V71" s="285"/>
      <c r="W71" s="285"/>
      <c r="X71" s="285"/>
      <c r="Y71" s="285"/>
      <c r="Z71" s="285"/>
      <c r="AA71" s="285"/>
      <c r="AB71" s="285"/>
      <c r="AC71" s="285"/>
      <c r="AD71" s="285"/>
      <c r="AE71" s="286"/>
      <c r="AF71" s="275" t="e">
        <f>申込シート①!B17</f>
        <v>#N/A</v>
      </c>
      <c r="AG71" s="276"/>
      <c r="AH71" s="276"/>
      <c r="AI71" s="276"/>
      <c r="AJ71" s="276"/>
      <c r="AK71" s="276"/>
      <c r="AL71" s="276"/>
      <c r="AM71" s="276"/>
      <c r="AN71" s="276"/>
      <c r="AO71" s="277"/>
    </row>
    <row r="72" spans="1:42" ht="24" customHeight="1" x14ac:dyDescent="0.15">
      <c r="B72" s="249" t="s">
        <v>7</v>
      </c>
      <c r="C72" s="250"/>
      <c r="D72" s="250"/>
      <c r="E72" s="250"/>
      <c r="F72" s="250"/>
      <c r="G72" s="251"/>
      <c r="H72" s="312" t="e">
        <f>申込シート①!D15</f>
        <v>#N/A</v>
      </c>
      <c r="I72" s="313"/>
      <c r="J72" s="313"/>
      <c r="K72" s="313"/>
      <c r="L72" s="313"/>
      <c r="M72" s="313"/>
      <c r="N72" s="313"/>
      <c r="O72" s="313"/>
      <c r="P72" s="313"/>
      <c r="Q72" s="313"/>
      <c r="R72" s="313"/>
      <c r="S72" s="313"/>
      <c r="T72" s="313"/>
      <c r="U72" s="313"/>
      <c r="V72" s="313"/>
      <c r="W72" s="313"/>
      <c r="X72" s="313"/>
      <c r="Y72" s="313"/>
      <c r="Z72" s="313"/>
      <c r="AA72" s="313"/>
      <c r="AB72" s="313"/>
      <c r="AC72" s="313"/>
      <c r="AD72" s="313"/>
      <c r="AE72" s="313"/>
      <c r="AF72" s="313"/>
      <c r="AG72" s="313"/>
      <c r="AH72" s="313"/>
      <c r="AI72" s="313"/>
      <c r="AJ72" s="313"/>
      <c r="AK72" s="313"/>
      <c r="AL72" s="313"/>
      <c r="AM72" s="313"/>
      <c r="AN72" s="313"/>
      <c r="AO72" s="314"/>
      <c r="AP72" s="48"/>
    </row>
    <row r="73" spans="1:42" ht="24" customHeight="1" x14ac:dyDescent="0.15">
      <c r="B73" s="367" t="s">
        <v>36</v>
      </c>
      <c r="C73" s="250"/>
      <c r="D73" s="250"/>
      <c r="E73" s="250"/>
      <c r="F73" s="250"/>
      <c r="G73" s="251"/>
      <c r="H73" s="344" t="str">
        <f>B15</f>
        <v>動　　類</v>
      </c>
      <c r="I73" s="345"/>
      <c r="J73" s="345"/>
      <c r="K73" s="345"/>
      <c r="L73" s="345"/>
      <c r="M73" s="345"/>
      <c r="N73" s="345"/>
      <c r="O73" s="345"/>
      <c r="P73" s="345"/>
      <c r="Q73" s="345"/>
      <c r="R73" s="345"/>
      <c r="S73" s="345"/>
      <c r="T73" s="345"/>
      <c r="U73" s="345"/>
      <c r="V73" s="345"/>
      <c r="W73" s="345"/>
      <c r="X73" s="345"/>
      <c r="Y73" s="345"/>
      <c r="Z73" s="346"/>
      <c r="AA73" s="249" t="s">
        <v>21</v>
      </c>
      <c r="AB73" s="250"/>
      <c r="AC73" s="250"/>
      <c r="AD73" s="250"/>
      <c r="AE73" s="251"/>
      <c r="AF73" s="252" t="str">
        <f>申込シート①!B22&amp;"  "&amp;申込シート①!C22</f>
        <v xml:space="preserve">  </v>
      </c>
      <c r="AG73" s="253"/>
      <c r="AH73" s="253"/>
      <c r="AI73" s="253"/>
      <c r="AJ73" s="253"/>
      <c r="AK73" s="253"/>
      <c r="AL73" s="253"/>
      <c r="AM73" s="253"/>
      <c r="AN73" s="253"/>
      <c r="AO73" s="44"/>
    </row>
    <row r="74" spans="1:42" ht="10.5" customHeight="1" x14ac:dyDescent="0.15"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7"/>
      <c r="AO74" s="57"/>
    </row>
    <row r="75" spans="1:42" ht="25.5" customHeight="1" x14ac:dyDescent="0.15">
      <c r="B75" s="367" t="s">
        <v>37</v>
      </c>
      <c r="C75" s="250"/>
      <c r="D75" s="250"/>
      <c r="E75" s="250"/>
      <c r="F75" s="250"/>
      <c r="G75" s="250"/>
      <c r="H75" s="250"/>
      <c r="I75" s="250"/>
      <c r="J75" s="250"/>
      <c r="K75" s="250"/>
      <c r="L75" s="250"/>
      <c r="M75" s="250"/>
      <c r="N75" s="250"/>
      <c r="O75" s="250"/>
      <c r="P75" s="250"/>
      <c r="Q75" s="250"/>
      <c r="R75" s="250"/>
      <c r="S75" s="250"/>
      <c r="T75" s="250"/>
      <c r="U75" s="251"/>
      <c r="V75" s="361"/>
      <c r="W75" s="362"/>
      <c r="X75" s="362"/>
      <c r="Y75" s="362"/>
      <c r="Z75" s="362"/>
      <c r="AA75" s="362"/>
      <c r="AB75" s="362"/>
      <c r="AC75" s="362"/>
      <c r="AD75" s="362"/>
      <c r="AE75" s="362"/>
      <c r="AF75" s="362"/>
      <c r="AG75" s="362"/>
      <c r="AH75" s="362"/>
      <c r="AI75" s="362"/>
      <c r="AJ75" s="362"/>
      <c r="AK75" s="362"/>
      <c r="AL75" s="362"/>
      <c r="AM75" s="362"/>
      <c r="AN75" s="362"/>
      <c r="AO75" s="381"/>
      <c r="AP75" s="27"/>
    </row>
    <row r="76" spans="1:42" ht="7.5" customHeight="1" x14ac:dyDescent="0.15">
      <c r="A76" s="51" t="s">
        <v>38</v>
      </c>
      <c r="B76" s="219"/>
      <c r="C76" s="219"/>
      <c r="D76" s="219"/>
      <c r="E76" s="219"/>
      <c r="F76" s="219"/>
      <c r="G76" s="21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54"/>
      <c r="AB76" s="54"/>
      <c r="AC76" s="54"/>
      <c r="AD76" s="54"/>
      <c r="AE76" s="54"/>
      <c r="AF76" s="218"/>
      <c r="AG76" s="218"/>
      <c r="AH76" s="218"/>
      <c r="AI76" s="218"/>
      <c r="AJ76" s="218"/>
      <c r="AK76" s="218"/>
      <c r="AL76" s="218"/>
      <c r="AM76" s="218"/>
      <c r="AN76" s="218"/>
      <c r="AO76" s="218"/>
    </row>
    <row r="77" spans="1:42" ht="25.5" customHeight="1" x14ac:dyDescent="0.15">
      <c r="B77" s="256" t="s">
        <v>39</v>
      </c>
      <c r="C77" s="257"/>
      <c r="D77" s="257"/>
      <c r="E77" s="257"/>
      <c r="F77" s="257"/>
      <c r="G77" s="258"/>
      <c r="H77" s="392"/>
      <c r="I77" s="393"/>
      <c r="J77" s="393"/>
      <c r="K77" s="393"/>
      <c r="L77" s="393"/>
      <c r="M77" s="393"/>
      <c r="N77" s="393"/>
      <c r="O77" s="393"/>
      <c r="P77" s="393"/>
      <c r="Q77" s="393"/>
      <c r="R77" s="393"/>
      <c r="S77" s="393"/>
      <c r="T77" s="393"/>
      <c r="U77" s="393"/>
      <c r="V77" s="393"/>
      <c r="W77" s="393"/>
      <c r="X77" s="393"/>
      <c r="Y77" s="393"/>
      <c r="Z77" s="394"/>
      <c r="AA77" s="249" t="s">
        <v>40</v>
      </c>
      <c r="AB77" s="250"/>
      <c r="AC77" s="250"/>
      <c r="AD77" s="250"/>
      <c r="AE77" s="250"/>
      <c r="AF77" s="250"/>
      <c r="AG77" s="250"/>
      <c r="AH77" s="251"/>
      <c r="AI77" s="249" t="s">
        <v>41</v>
      </c>
      <c r="AJ77" s="250"/>
      <c r="AK77" s="250"/>
      <c r="AL77" s="250"/>
      <c r="AM77" s="250"/>
      <c r="AN77" s="250"/>
      <c r="AO77" s="251"/>
      <c r="AP77" s="27"/>
    </row>
    <row r="78" spans="1:42" ht="25.5" customHeight="1" x14ac:dyDescent="0.15">
      <c r="B78" s="270"/>
      <c r="C78" s="265"/>
      <c r="D78" s="265"/>
      <c r="E78" s="265"/>
      <c r="F78" s="265"/>
      <c r="G78" s="266"/>
      <c r="H78" s="341" t="s">
        <v>42</v>
      </c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  <c r="Z78" s="343"/>
      <c r="AA78" s="361"/>
      <c r="AB78" s="362"/>
      <c r="AC78" s="362"/>
      <c r="AD78" s="362"/>
      <c r="AE78" s="362"/>
      <c r="AF78" s="362"/>
      <c r="AG78" s="372" t="s">
        <v>43</v>
      </c>
      <c r="AH78" s="373"/>
      <c r="AI78" s="374"/>
      <c r="AJ78" s="375"/>
      <c r="AK78" s="375"/>
      <c r="AL78" s="375"/>
      <c r="AM78" s="375"/>
      <c r="AN78" s="375"/>
      <c r="AO78" s="376"/>
      <c r="AP78" s="27"/>
    </row>
    <row r="79" spans="1:42" ht="25.5" customHeight="1" x14ac:dyDescent="0.15">
      <c r="B79" s="259"/>
      <c r="C79" s="260"/>
      <c r="D79" s="260"/>
      <c r="E79" s="260"/>
      <c r="F79" s="260"/>
      <c r="G79" s="261"/>
      <c r="H79" s="341" t="s">
        <v>44</v>
      </c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3"/>
      <c r="AA79" s="377"/>
      <c r="AB79" s="362"/>
      <c r="AC79" s="362"/>
      <c r="AD79" s="362"/>
      <c r="AE79" s="362"/>
      <c r="AF79" s="362"/>
      <c r="AG79" s="372" t="s">
        <v>43</v>
      </c>
      <c r="AH79" s="373"/>
      <c r="AI79" s="374"/>
      <c r="AJ79" s="375"/>
      <c r="AK79" s="375"/>
      <c r="AL79" s="375"/>
      <c r="AM79" s="375"/>
      <c r="AN79" s="375"/>
      <c r="AO79" s="376"/>
      <c r="AP79" s="27"/>
    </row>
    <row r="80" spans="1:42" ht="7.5" customHeight="1" x14ac:dyDescent="0.15">
      <c r="A80" s="51" t="s">
        <v>38</v>
      </c>
      <c r="B80" s="52"/>
      <c r="C80" s="52"/>
      <c r="D80" s="52"/>
      <c r="E80" s="52"/>
      <c r="F80" s="52"/>
      <c r="G80" s="52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28"/>
      <c r="W80" s="53"/>
      <c r="X80" s="53"/>
      <c r="Y80" s="53"/>
      <c r="Z80" s="53"/>
      <c r="AA80" s="54"/>
      <c r="AB80" s="54"/>
      <c r="AC80" s="54"/>
      <c r="AD80" s="54"/>
      <c r="AE80" s="54"/>
      <c r="AF80" s="218"/>
      <c r="AG80" s="218"/>
      <c r="AH80" s="218"/>
      <c r="AI80" s="218"/>
      <c r="AJ80" s="218"/>
      <c r="AK80" s="218"/>
      <c r="AL80" s="218"/>
      <c r="AM80" s="218"/>
      <c r="AN80" s="218"/>
      <c r="AO80" s="218"/>
    </row>
    <row r="81" spans="1:42" ht="16.5" customHeight="1" x14ac:dyDescent="0.15">
      <c r="A81" s="51"/>
      <c r="B81" s="256" t="s">
        <v>45</v>
      </c>
      <c r="C81" s="257"/>
      <c r="D81" s="257"/>
      <c r="E81" s="257"/>
      <c r="F81" s="257"/>
      <c r="G81" s="258"/>
      <c r="H81" s="364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8"/>
      <c r="AA81" s="178"/>
      <c r="AB81" s="54"/>
      <c r="AC81" s="54"/>
      <c r="AD81" s="54"/>
      <c r="AE81" s="54"/>
      <c r="AF81" s="179"/>
      <c r="AG81" s="180"/>
      <c r="AH81" s="180"/>
      <c r="AI81" s="180"/>
      <c r="AJ81" s="180"/>
      <c r="AK81" s="180"/>
      <c r="AL81" s="180"/>
      <c r="AM81" s="180"/>
      <c r="AN81" s="180"/>
      <c r="AO81" s="180"/>
      <c r="AP81" s="27"/>
    </row>
    <row r="82" spans="1:42" ht="16.5" customHeight="1" x14ac:dyDescent="0.15">
      <c r="A82" s="51"/>
      <c r="B82" s="368" t="s">
        <v>46</v>
      </c>
      <c r="C82" s="369"/>
      <c r="D82" s="369"/>
      <c r="E82" s="369"/>
      <c r="F82" s="369"/>
      <c r="G82" s="370"/>
      <c r="H82" s="356"/>
      <c r="I82" s="357"/>
      <c r="J82" s="357"/>
      <c r="K82" s="357"/>
      <c r="L82" s="357"/>
      <c r="M82" s="357"/>
      <c r="N82" s="357"/>
      <c r="O82" s="357"/>
      <c r="P82" s="357"/>
      <c r="Q82" s="357"/>
      <c r="R82" s="357"/>
      <c r="S82" s="357"/>
      <c r="T82" s="357"/>
      <c r="U82" s="357"/>
      <c r="V82" s="357"/>
      <c r="W82" s="357"/>
      <c r="X82" s="357"/>
      <c r="Y82" s="357"/>
      <c r="Z82" s="359"/>
      <c r="AA82" s="178"/>
      <c r="AB82" s="200"/>
      <c r="AC82" s="54"/>
      <c r="AD82" s="54"/>
      <c r="AE82" s="54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27"/>
    </row>
    <row r="83" spans="1:42" ht="8.25" customHeight="1" x14ac:dyDescent="0.15">
      <c r="A83" s="51"/>
      <c r="B83" s="371"/>
      <c r="C83" s="371"/>
      <c r="D83" s="371"/>
      <c r="E83" s="219"/>
      <c r="F83" s="219"/>
      <c r="G83" s="21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54"/>
      <c r="AB83" s="54"/>
      <c r="AC83" s="54"/>
      <c r="AD83" s="54"/>
      <c r="AE83" s="54"/>
      <c r="AF83" s="218"/>
      <c r="AG83" s="218"/>
      <c r="AH83" s="218"/>
      <c r="AI83" s="218"/>
      <c r="AJ83" s="218"/>
      <c r="AK83" s="218"/>
      <c r="AL83" s="218"/>
      <c r="AM83" s="218"/>
      <c r="AN83" s="218"/>
      <c r="AO83" s="218"/>
      <c r="AP83" s="27"/>
    </row>
    <row r="84" spans="1:42" ht="13.5" customHeight="1" x14ac:dyDescent="0.15">
      <c r="B84" s="58" t="s">
        <v>47</v>
      </c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8"/>
      <c r="AG84" s="58"/>
      <c r="AH84" s="58"/>
      <c r="AI84" s="58"/>
      <c r="AJ84" s="58"/>
      <c r="AK84" s="58"/>
      <c r="AL84" s="58"/>
      <c r="AM84" s="58"/>
      <c r="AN84" s="58"/>
      <c r="AO84" s="58"/>
    </row>
    <row r="85" spans="1:42" ht="16.5" customHeight="1" x14ac:dyDescent="0.15">
      <c r="B85" s="249" t="s">
        <v>48</v>
      </c>
      <c r="C85" s="250"/>
      <c r="D85" s="250"/>
      <c r="E85" s="250"/>
      <c r="F85" s="250"/>
      <c r="G85" s="251"/>
      <c r="H85" s="249" t="s">
        <v>49</v>
      </c>
      <c r="I85" s="250"/>
      <c r="J85" s="250"/>
      <c r="K85" s="250"/>
      <c r="L85" s="250"/>
      <c r="M85" s="250"/>
      <c r="N85" s="250"/>
      <c r="O85" s="250"/>
      <c r="P85" s="250"/>
      <c r="Q85" s="250"/>
      <c r="R85" s="250"/>
      <c r="S85" s="250"/>
      <c r="T85" s="250"/>
      <c r="U85" s="250"/>
      <c r="V85" s="250"/>
      <c r="W85" s="250"/>
      <c r="X85" s="250"/>
      <c r="Y85" s="250"/>
      <c r="Z85" s="251"/>
      <c r="AA85" s="249" t="s">
        <v>50</v>
      </c>
      <c r="AB85" s="250"/>
      <c r="AC85" s="250"/>
      <c r="AD85" s="250"/>
      <c r="AE85" s="251"/>
      <c r="AF85" s="347"/>
      <c r="AG85" s="347"/>
      <c r="AH85" s="347"/>
      <c r="AI85" s="347"/>
      <c r="AJ85" s="347"/>
      <c r="AK85" s="347"/>
      <c r="AL85" s="347"/>
      <c r="AM85" s="347"/>
      <c r="AN85" s="347"/>
      <c r="AO85" s="347"/>
    </row>
    <row r="86" spans="1:42" ht="16.5" customHeight="1" x14ac:dyDescent="0.15">
      <c r="B86" s="348"/>
      <c r="C86" s="349"/>
      <c r="D86" s="349"/>
      <c r="E86" s="349"/>
      <c r="F86" s="349"/>
      <c r="G86" s="350"/>
      <c r="H86" s="348"/>
      <c r="I86" s="349"/>
      <c r="J86" s="349"/>
      <c r="K86" s="349"/>
      <c r="L86" s="349"/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49"/>
      <c r="X86" s="349"/>
      <c r="Y86" s="349"/>
      <c r="Z86" s="350"/>
      <c r="AA86" s="354"/>
      <c r="AB86" s="355"/>
      <c r="AC86" s="355"/>
      <c r="AD86" s="355"/>
      <c r="AE86" s="358" t="s">
        <v>51</v>
      </c>
      <c r="AF86" s="360"/>
      <c r="AG86" s="347"/>
      <c r="AH86" s="347"/>
      <c r="AI86" s="347"/>
      <c r="AJ86" s="347"/>
      <c r="AK86" s="347"/>
      <c r="AL86" s="347"/>
      <c r="AM86" s="347"/>
      <c r="AN86" s="347"/>
      <c r="AO86" s="347"/>
      <c r="AP86" s="27"/>
    </row>
    <row r="87" spans="1:42" ht="16.5" customHeight="1" x14ac:dyDescent="0.15">
      <c r="B87" s="351"/>
      <c r="C87" s="352"/>
      <c r="D87" s="352"/>
      <c r="E87" s="352"/>
      <c r="F87" s="352"/>
      <c r="G87" s="353"/>
      <c r="H87" s="351"/>
      <c r="I87" s="352"/>
      <c r="J87" s="352"/>
      <c r="K87" s="352"/>
      <c r="L87" s="352"/>
      <c r="M87" s="352"/>
      <c r="N87" s="352"/>
      <c r="O87" s="352"/>
      <c r="P87" s="352"/>
      <c r="Q87" s="352"/>
      <c r="R87" s="352"/>
      <c r="S87" s="352"/>
      <c r="T87" s="352"/>
      <c r="U87" s="352"/>
      <c r="V87" s="352"/>
      <c r="W87" s="352"/>
      <c r="X87" s="352"/>
      <c r="Y87" s="352"/>
      <c r="Z87" s="353"/>
      <c r="AA87" s="356"/>
      <c r="AB87" s="357"/>
      <c r="AC87" s="357"/>
      <c r="AD87" s="357"/>
      <c r="AE87" s="359"/>
      <c r="AF87" s="347"/>
      <c r="AG87" s="347"/>
      <c r="AH87" s="347"/>
      <c r="AI87" s="347"/>
      <c r="AJ87" s="347"/>
      <c r="AK87" s="347"/>
      <c r="AL87" s="347"/>
      <c r="AM87" s="347"/>
      <c r="AN87" s="347"/>
      <c r="AO87" s="347"/>
      <c r="AP87" s="27"/>
    </row>
    <row r="88" spans="1:42" ht="16.5" customHeight="1" x14ac:dyDescent="0.15">
      <c r="B88" s="348"/>
      <c r="C88" s="349"/>
      <c r="D88" s="349"/>
      <c r="E88" s="349"/>
      <c r="F88" s="349"/>
      <c r="G88" s="350"/>
      <c r="H88" s="348"/>
      <c r="I88" s="349"/>
      <c r="J88" s="349"/>
      <c r="K88" s="349"/>
      <c r="L88" s="349"/>
      <c r="M88" s="349"/>
      <c r="N88" s="349"/>
      <c r="O88" s="349"/>
      <c r="P88" s="349"/>
      <c r="Q88" s="349"/>
      <c r="R88" s="349"/>
      <c r="S88" s="349"/>
      <c r="T88" s="349"/>
      <c r="U88" s="349"/>
      <c r="V88" s="349"/>
      <c r="W88" s="349"/>
      <c r="X88" s="349"/>
      <c r="Y88" s="349"/>
      <c r="Z88" s="350"/>
      <c r="AA88" s="354"/>
      <c r="AB88" s="355"/>
      <c r="AC88" s="355"/>
      <c r="AD88" s="355"/>
      <c r="AE88" s="358" t="s">
        <v>51</v>
      </c>
      <c r="AF88" s="360"/>
      <c r="AG88" s="347"/>
      <c r="AH88" s="347"/>
      <c r="AI88" s="347"/>
      <c r="AJ88" s="347"/>
      <c r="AK88" s="347"/>
      <c r="AL88" s="347"/>
      <c r="AM88" s="347"/>
      <c r="AN88" s="347"/>
      <c r="AO88" s="347"/>
      <c r="AP88" s="27"/>
    </row>
    <row r="89" spans="1:42" ht="16.5" customHeight="1" x14ac:dyDescent="0.15">
      <c r="B89" s="351"/>
      <c r="C89" s="352"/>
      <c r="D89" s="352"/>
      <c r="E89" s="352"/>
      <c r="F89" s="352"/>
      <c r="G89" s="353"/>
      <c r="H89" s="351"/>
      <c r="I89" s="352"/>
      <c r="J89" s="352"/>
      <c r="K89" s="352"/>
      <c r="L89" s="352"/>
      <c r="M89" s="352"/>
      <c r="N89" s="352"/>
      <c r="O89" s="352"/>
      <c r="P89" s="352"/>
      <c r="Q89" s="352"/>
      <c r="R89" s="352"/>
      <c r="S89" s="352"/>
      <c r="T89" s="352"/>
      <c r="U89" s="352"/>
      <c r="V89" s="352"/>
      <c r="W89" s="352"/>
      <c r="X89" s="352"/>
      <c r="Y89" s="352"/>
      <c r="Z89" s="353"/>
      <c r="AA89" s="356"/>
      <c r="AB89" s="357"/>
      <c r="AC89" s="357"/>
      <c r="AD89" s="357"/>
      <c r="AE89" s="359"/>
      <c r="AF89" s="347"/>
      <c r="AG89" s="347"/>
      <c r="AH89" s="347"/>
      <c r="AI89" s="347"/>
      <c r="AJ89" s="347"/>
      <c r="AK89" s="347"/>
      <c r="AL89" s="347"/>
      <c r="AM89" s="347"/>
      <c r="AN89" s="347"/>
      <c r="AO89" s="347"/>
      <c r="AP89" s="27"/>
    </row>
    <row r="90" spans="1:42" ht="16.5" customHeight="1" x14ac:dyDescent="0.15">
      <c r="B90" s="348"/>
      <c r="C90" s="349"/>
      <c r="D90" s="349"/>
      <c r="E90" s="349"/>
      <c r="F90" s="349"/>
      <c r="G90" s="350"/>
      <c r="H90" s="348"/>
      <c r="I90" s="349"/>
      <c r="J90" s="349"/>
      <c r="K90" s="349"/>
      <c r="L90" s="349"/>
      <c r="M90" s="349"/>
      <c r="N90" s="349"/>
      <c r="O90" s="349"/>
      <c r="P90" s="349"/>
      <c r="Q90" s="349"/>
      <c r="R90" s="349"/>
      <c r="S90" s="349"/>
      <c r="T90" s="349"/>
      <c r="U90" s="349"/>
      <c r="V90" s="349"/>
      <c r="W90" s="349"/>
      <c r="X90" s="349"/>
      <c r="Y90" s="349"/>
      <c r="Z90" s="350"/>
      <c r="AA90" s="354"/>
      <c r="AB90" s="355"/>
      <c r="AC90" s="355"/>
      <c r="AD90" s="355"/>
      <c r="AE90" s="358" t="s">
        <v>51</v>
      </c>
      <c r="AF90" s="360"/>
      <c r="AG90" s="347"/>
      <c r="AH90" s="347"/>
      <c r="AI90" s="347"/>
      <c r="AJ90" s="347"/>
      <c r="AK90" s="347"/>
      <c r="AL90" s="347"/>
      <c r="AM90" s="347"/>
      <c r="AN90" s="347"/>
      <c r="AO90" s="347"/>
      <c r="AP90" s="27"/>
    </row>
    <row r="91" spans="1:42" ht="16.5" customHeight="1" x14ac:dyDescent="0.15">
      <c r="B91" s="351"/>
      <c r="C91" s="352"/>
      <c r="D91" s="352"/>
      <c r="E91" s="352"/>
      <c r="F91" s="352"/>
      <c r="G91" s="353"/>
      <c r="H91" s="351"/>
      <c r="I91" s="352"/>
      <c r="J91" s="352"/>
      <c r="K91" s="352"/>
      <c r="L91" s="352"/>
      <c r="M91" s="352"/>
      <c r="N91" s="352"/>
      <c r="O91" s="352"/>
      <c r="P91" s="352"/>
      <c r="Q91" s="352"/>
      <c r="R91" s="352"/>
      <c r="S91" s="352"/>
      <c r="T91" s="352"/>
      <c r="U91" s="352"/>
      <c r="V91" s="352"/>
      <c r="W91" s="352"/>
      <c r="X91" s="352"/>
      <c r="Y91" s="352"/>
      <c r="Z91" s="353"/>
      <c r="AA91" s="356"/>
      <c r="AB91" s="357"/>
      <c r="AC91" s="357"/>
      <c r="AD91" s="357"/>
      <c r="AE91" s="359"/>
      <c r="AF91" s="347"/>
      <c r="AG91" s="347"/>
      <c r="AH91" s="347"/>
      <c r="AI91" s="347"/>
      <c r="AJ91" s="347"/>
      <c r="AK91" s="347"/>
      <c r="AL91" s="347"/>
      <c r="AM91" s="347"/>
      <c r="AN91" s="347"/>
      <c r="AO91" s="347"/>
      <c r="AP91" s="27"/>
    </row>
    <row r="92" spans="1:42" ht="16.5" customHeight="1" x14ac:dyDescent="0.15">
      <c r="B92" s="348"/>
      <c r="C92" s="349"/>
      <c r="D92" s="349"/>
      <c r="E92" s="349"/>
      <c r="F92" s="349"/>
      <c r="G92" s="350"/>
      <c r="H92" s="348"/>
      <c r="I92" s="349"/>
      <c r="J92" s="349"/>
      <c r="K92" s="349"/>
      <c r="L92" s="349"/>
      <c r="M92" s="349"/>
      <c r="N92" s="349"/>
      <c r="O92" s="349"/>
      <c r="P92" s="349"/>
      <c r="Q92" s="349"/>
      <c r="R92" s="349"/>
      <c r="S92" s="349"/>
      <c r="T92" s="349"/>
      <c r="U92" s="349"/>
      <c r="V92" s="349"/>
      <c r="W92" s="349"/>
      <c r="X92" s="349"/>
      <c r="Y92" s="349"/>
      <c r="Z92" s="350"/>
      <c r="AA92" s="354"/>
      <c r="AB92" s="355"/>
      <c r="AC92" s="355"/>
      <c r="AD92" s="355"/>
      <c r="AE92" s="358" t="s">
        <v>51</v>
      </c>
      <c r="AF92" s="360"/>
      <c r="AG92" s="347"/>
      <c r="AH92" s="347"/>
      <c r="AI92" s="347"/>
      <c r="AJ92" s="347"/>
      <c r="AK92" s="347"/>
      <c r="AL92" s="347"/>
      <c r="AM92" s="347"/>
      <c r="AN92" s="347"/>
      <c r="AO92" s="347"/>
      <c r="AP92" s="27"/>
    </row>
    <row r="93" spans="1:42" ht="16.5" customHeight="1" x14ac:dyDescent="0.15">
      <c r="B93" s="351"/>
      <c r="C93" s="352"/>
      <c r="D93" s="352"/>
      <c r="E93" s="352"/>
      <c r="F93" s="352"/>
      <c r="G93" s="353"/>
      <c r="H93" s="351"/>
      <c r="I93" s="352"/>
      <c r="J93" s="352"/>
      <c r="K93" s="352"/>
      <c r="L93" s="352"/>
      <c r="M93" s="352"/>
      <c r="N93" s="352"/>
      <c r="O93" s="352"/>
      <c r="P93" s="352"/>
      <c r="Q93" s="352"/>
      <c r="R93" s="352"/>
      <c r="S93" s="352"/>
      <c r="T93" s="352"/>
      <c r="U93" s="352"/>
      <c r="V93" s="352"/>
      <c r="W93" s="352"/>
      <c r="X93" s="352"/>
      <c r="Y93" s="352"/>
      <c r="Z93" s="353"/>
      <c r="AA93" s="356"/>
      <c r="AB93" s="357"/>
      <c r="AC93" s="357"/>
      <c r="AD93" s="357"/>
      <c r="AE93" s="359"/>
      <c r="AF93" s="347"/>
      <c r="AG93" s="347"/>
      <c r="AH93" s="347"/>
      <c r="AI93" s="347"/>
      <c r="AJ93" s="347"/>
      <c r="AK93" s="347"/>
      <c r="AL93" s="347"/>
      <c r="AM93" s="347"/>
      <c r="AN93" s="347"/>
      <c r="AO93" s="347"/>
      <c r="AP93" s="27"/>
    </row>
    <row r="94" spans="1:42" ht="16.5" customHeight="1" x14ac:dyDescent="0.15">
      <c r="B94" s="348"/>
      <c r="C94" s="349"/>
      <c r="D94" s="349"/>
      <c r="E94" s="349"/>
      <c r="F94" s="349"/>
      <c r="G94" s="350"/>
      <c r="H94" s="348"/>
      <c r="I94" s="349"/>
      <c r="J94" s="349"/>
      <c r="K94" s="349"/>
      <c r="L94" s="349"/>
      <c r="M94" s="349"/>
      <c r="N94" s="349"/>
      <c r="O94" s="349"/>
      <c r="P94" s="349"/>
      <c r="Q94" s="349"/>
      <c r="R94" s="349"/>
      <c r="S94" s="349"/>
      <c r="T94" s="349"/>
      <c r="U94" s="349"/>
      <c r="V94" s="349"/>
      <c r="W94" s="349"/>
      <c r="X94" s="349"/>
      <c r="Y94" s="349"/>
      <c r="Z94" s="350"/>
      <c r="AA94" s="354"/>
      <c r="AB94" s="355"/>
      <c r="AC94" s="355"/>
      <c r="AD94" s="355"/>
      <c r="AE94" s="358" t="s">
        <v>51</v>
      </c>
      <c r="AF94" s="360"/>
      <c r="AG94" s="347"/>
      <c r="AH94" s="347"/>
      <c r="AI94" s="347"/>
      <c r="AJ94" s="347"/>
      <c r="AK94" s="347"/>
      <c r="AL94" s="347"/>
      <c r="AM94" s="347"/>
      <c r="AN94" s="347"/>
      <c r="AO94" s="347"/>
      <c r="AP94" s="27"/>
    </row>
    <row r="95" spans="1:42" ht="16.5" customHeight="1" x14ac:dyDescent="0.15">
      <c r="B95" s="351"/>
      <c r="C95" s="352"/>
      <c r="D95" s="352"/>
      <c r="E95" s="352"/>
      <c r="F95" s="352"/>
      <c r="G95" s="353"/>
      <c r="H95" s="351"/>
      <c r="I95" s="352"/>
      <c r="J95" s="352"/>
      <c r="K95" s="352"/>
      <c r="L95" s="352"/>
      <c r="M95" s="352"/>
      <c r="N95" s="352"/>
      <c r="O95" s="352"/>
      <c r="P95" s="352"/>
      <c r="Q95" s="352"/>
      <c r="R95" s="352"/>
      <c r="S95" s="352"/>
      <c r="T95" s="352"/>
      <c r="U95" s="352"/>
      <c r="V95" s="352"/>
      <c r="W95" s="352"/>
      <c r="X95" s="352"/>
      <c r="Y95" s="352"/>
      <c r="Z95" s="353"/>
      <c r="AA95" s="356"/>
      <c r="AB95" s="357"/>
      <c r="AC95" s="357"/>
      <c r="AD95" s="357"/>
      <c r="AE95" s="359"/>
      <c r="AF95" s="347"/>
      <c r="AG95" s="347"/>
      <c r="AH95" s="347"/>
      <c r="AI95" s="347"/>
      <c r="AJ95" s="347"/>
      <c r="AK95" s="347"/>
      <c r="AL95" s="347"/>
      <c r="AM95" s="347"/>
      <c r="AN95" s="347"/>
      <c r="AO95" s="347"/>
      <c r="AP95" s="27"/>
    </row>
    <row r="96" spans="1:42" ht="13.5" customHeight="1" x14ac:dyDescent="0.15">
      <c r="B96" s="389"/>
      <c r="C96" s="389"/>
      <c r="D96" s="389"/>
      <c r="E96" s="389"/>
      <c r="F96" s="389"/>
      <c r="G96" s="389"/>
      <c r="H96" s="389"/>
      <c r="I96" s="389"/>
      <c r="J96" s="389"/>
      <c r="K96" s="389"/>
      <c r="L96" s="389"/>
      <c r="M96" s="389"/>
      <c r="N96" s="389"/>
      <c r="O96" s="389"/>
      <c r="P96" s="389"/>
      <c r="Q96" s="389"/>
      <c r="R96" s="389"/>
      <c r="S96" s="389"/>
      <c r="T96" s="389"/>
      <c r="U96" s="389"/>
      <c r="V96" s="389"/>
      <c r="W96" s="389"/>
      <c r="X96" s="389"/>
      <c r="Y96" s="389"/>
      <c r="Z96" s="389"/>
      <c r="AA96" s="390"/>
      <c r="AB96" s="390"/>
      <c r="AC96" s="390"/>
      <c r="AD96" s="390"/>
      <c r="AE96" s="390"/>
      <c r="AF96" s="391"/>
      <c r="AG96" s="391"/>
      <c r="AH96" s="391"/>
      <c r="AI96" s="391"/>
      <c r="AJ96" s="391"/>
      <c r="AK96" s="391"/>
      <c r="AL96" s="391"/>
      <c r="AM96" s="391"/>
      <c r="AN96" s="391"/>
      <c r="AO96" s="391"/>
    </row>
    <row r="97" spans="1:42" ht="16.5" customHeight="1" x14ac:dyDescent="0.15">
      <c r="A97" s="51"/>
      <c r="B97" s="256" t="s">
        <v>52</v>
      </c>
      <c r="C97" s="257"/>
      <c r="D97" s="257"/>
      <c r="E97" s="257"/>
      <c r="F97" s="257"/>
      <c r="G97" s="258"/>
      <c r="H97" s="364"/>
      <c r="I97" s="355"/>
      <c r="J97" s="355"/>
      <c r="K97" s="355"/>
      <c r="L97" s="355"/>
      <c r="M97" s="355"/>
      <c r="N97" s="355"/>
      <c r="O97" s="355"/>
      <c r="P97" s="355"/>
      <c r="Q97" s="355"/>
      <c r="R97" s="355"/>
      <c r="S97" s="355"/>
      <c r="T97" s="355"/>
      <c r="U97" s="355"/>
      <c r="V97" s="355"/>
      <c r="W97" s="355"/>
      <c r="X97" s="355"/>
      <c r="Y97" s="355"/>
      <c r="Z97" s="358"/>
      <c r="AA97" s="365"/>
      <c r="AB97" s="366"/>
      <c r="AC97" s="366"/>
      <c r="AD97" s="366"/>
      <c r="AE97" s="366"/>
      <c r="AF97" s="347"/>
      <c r="AG97" s="347"/>
      <c r="AH97" s="347"/>
      <c r="AI97" s="347"/>
      <c r="AJ97" s="347"/>
      <c r="AK97" s="347"/>
      <c r="AL97" s="347"/>
      <c r="AM97" s="347"/>
      <c r="AN97" s="347"/>
      <c r="AO97" s="347"/>
      <c r="AP97" s="27"/>
    </row>
    <row r="98" spans="1:42" ht="16.5" customHeight="1" x14ac:dyDescent="0.15">
      <c r="A98" s="51"/>
      <c r="B98" s="259"/>
      <c r="C98" s="260"/>
      <c r="D98" s="260"/>
      <c r="E98" s="260"/>
      <c r="F98" s="260"/>
      <c r="G98" s="261"/>
      <c r="H98" s="356"/>
      <c r="I98" s="357"/>
      <c r="J98" s="357"/>
      <c r="K98" s="357"/>
      <c r="L98" s="357"/>
      <c r="M98" s="357"/>
      <c r="N98" s="357"/>
      <c r="O98" s="357"/>
      <c r="P98" s="357"/>
      <c r="Q98" s="357"/>
      <c r="R98" s="357"/>
      <c r="S98" s="357"/>
      <c r="T98" s="357"/>
      <c r="U98" s="357"/>
      <c r="V98" s="357"/>
      <c r="W98" s="357"/>
      <c r="X98" s="357"/>
      <c r="Y98" s="357"/>
      <c r="Z98" s="359"/>
      <c r="AA98" s="365"/>
      <c r="AB98" s="366"/>
      <c r="AC98" s="366"/>
      <c r="AD98" s="366"/>
      <c r="AE98" s="366"/>
      <c r="AF98" s="347"/>
      <c r="AG98" s="347"/>
      <c r="AH98" s="347"/>
      <c r="AI98" s="347"/>
      <c r="AJ98" s="347"/>
      <c r="AK98" s="347"/>
      <c r="AL98" s="347"/>
      <c r="AM98" s="347"/>
      <c r="AN98" s="347"/>
      <c r="AO98" s="347"/>
    </row>
    <row r="99" spans="1:42" ht="7.5" customHeight="1" x14ac:dyDescent="0.15">
      <c r="A99" s="51"/>
      <c r="B99" s="222"/>
      <c r="C99" s="52"/>
      <c r="D99" s="52"/>
      <c r="E99" s="52"/>
      <c r="F99" s="52"/>
      <c r="G99" s="52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28"/>
      <c r="W99" s="53"/>
      <c r="X99" s="53"/>
      <c r="Y99" s="53"/>
      <c r="Z99" s="53"/>
      <c r="AA99" s="54"/>
      <c r="AB99" s="54"/>
      <c r="AC99" s="54"/>
      <c r="AD99" s="54"/>
      <c r="AE99" s="54"/>
      <c r="AF99" s="218"/>
      <c r="AG99" s="218"/>
      <c r="AH99" s="218"/>
      <c r="AI99" s="218"/>
      <c r="AJ99" s="218"/>
      <c r="AK99" s="218"/>
      <c r="AL99" s="218"/>
      <c r="AM99" s="218"/>
      <c r="AN99" s="218"/>
      <c r="AO99" s="218"/>
    </row>
    <row r="100" spans="1:42" ht="16.5" customHeight="1" x14ac:dyDescent="0.15">
      <c r="B100" s="256" t="s">
        <v>53</v>
      </c>
      <c r="C100" s="257"/>
      <c r="D100" s="257"/>
      <c r="E100" s="257"/>
      <c r="F100" s="257"/>
      <c r="G100" s="258"/>
      <c r="H100" s="256" t="s">
        <v>54</v>
      </c>
      <c r="I100" s="257"/>
      <c r="J100" s="257"/>
      <c r="K100" s="257"/>
      <c r="L100" s="257"/>
      <c r="M100" s="257"/>
      <c r="N100" s="257"/>
      <c r="O100" s="257"/>
      <c r="P100" s="258"/>
      <c r="Q100" s="348"/>
      <c r="R100" s="349"/>
      <c r="S100" s="349"/>
      <c r="T100" s="349"/>
      <c r="U100" s="349"/>
      <c r="V100" s="349"/>
      <c r="W100" s="349"/>
      <c r="X100" s="349"/>
      <c r="Y100" s="349"/>
      <c r="Z100" s="349"/>
      <c r="AA100" s="349"/>
      <c r="AB100" s="349"/>
      <c r="AC100" s="349"/>
      <c r="AD100" s="349"/>
      <c r="AE100" s="349"/>
      <c r="AF100" s="349"/>
      <c r="AG100" s="349"/>
      <c r="AH100" s="349"/>
      <c r="AI100" s="349"/>
      <c r="AJ100" s="349"/>
      <c r="AK100" s="349"/>
      <c r="AL100" s="349"/>
      <c r="AM100" s="349"/>
      <c r="AN100" s="349"/>
      <c r="AO100" s="350"/>
      <c r="AP100" s="27"/>
    </row>
    <row r="101" spans="1:42" ht="16.5" customHeight="1" x14ac:dyDescent="0.15">
      <c r="B101" s="270"/>
      <c r="C101" s="265"/>
      <c r="D101" s="265"/>
      <c r="E101" s="265"/>
      <c r="F101" s="265"/>
      <c r="G101" s="266"/>
      <c r="H101" s="259"/>
      <c r="I101" s="260"/>
      <c r="J101" s="260"/>
      <c r="K101" s="260"/>
      <c r="L101" s="260"/>
      <c r="M101" s="260"/>
      <c r="N101" s="260"/>
      <c r="O101" s="260"/>
      <c r="P101" s="261"/>
      <c r="Q101" s="351"/>
      <c r="R101" s="352"/>
      <c r="S101" s="352"/>
      <c r="T101" s="352"/>
      <c r="U101" s="352"/>
      <c r="V101" s="352"/>
      <c r="W101" s="352"/>
      <c r="X101" s="352"/>
      <c r="Y101" s="352"/>
      <c r="Z101" s="352"/>
      <c r="AA101" s="352"/>
      <c r="AB101" s="352"/>
      <c r="AC101" s="352"/>
      <c r="AD101" s="352"/>
      <c r="AE101" s="352"/>
      <c r="AF101" s="352"/>
      <c r="AG101" s="352"/>
      <c r="AH101" s="352"/>
      <c r="AI101" s="352"/>
      <c r="AJ101" s="352"/>
      <c r="AK101" s="352"/>
      <c r="AL101" s="352"/>
      <c r="AM101" s="352"/>
      <c r="AN101" s="352"/>
      <c r="AO101" s="353"/>
      <c r="AP101" s="27"/>
    </row>
    <row r="102" spans="1:42" ht="16.5" customHeight="1" x14ac:dyDescent="0.15">
      <c r="B102" s="270"/>
      <c r="C102" s="265"/>
      <c r="D102" s="265"/>
      <c r="E102" s="265"/>
      <c r="F102" s="265"/>
      <c r="G102" s="266"/>
      <c r="H102" s="256" t="s">
        <v>55</v>
      </c>
      <c r="I102" s="257"/>
      <c r="J102" s="257"/>
      <c r="K102" s="257"/>
      <c r="L102" s="257"/>
      <c r="M102" s="257"/>
      <c r="N102" s="257"/>
      <c r="O102" s="257"/>
      <c r="P102" s="258"/>
      <c r="Q102" s="348"/>
      <c r="R102" s="349"/>
      <c r="S102" s="349"/>
      <c r="T102" s="349"/>
      <c r="U102" s="349"/>
      <c r="V102" s="349"/>
      <c r="W102" s="349"/>
      <c r="X102" s="349"/>
      <c r="Y102" s="350"/>
      <c r="Z102" s="256" t="s">
        <v>56</v>
      </c>
      <c r="AA102" s="257"/>
      <c r="AB102" s="257"/>
      <c r="AC102" s="258"/>
      <c r="AD102" s="363"/>
      <c r="AE102" s="355"/>
      <c r="AF102" s="355"/>
      <c r="AG102" s="355"/>
      <c r="AH102" s="358"/>
      <c r="AI102" s="256" t="s">
        <v>57</v>
      </c>
      <c r="AJ102" s="257"/>
      <c r="AK102" s="257"/>
      <c r="AL102" s="258"/>
      <c r="AM102" s="354"/>
      <c r="AN102" s="355"/>
      <c r="AO102" s="358" t="s">
        <v>58</v>
      </c>
      <c r="AP102" s="27"/>
    </row>
    <row r="103" spans="1:42" ht="16.5" customHeight="1" x14ac:dyDescent="0.15">
      <c r="B103" s="270"/>
      <c r="C103" s="265"/>
      <c r="D103" s="265"/>
      <c r="E103" s="265"/>
      <c r="F103" s="265"/>
      <c r="G103" s="266"/>
      <c r="H103" s="259"/>
      <c r="I103" s="260"/>
      <c r="J103" s="260"/>
      <c r="K103" s="260"/>
      <c r="L103" s="260"/>
      <c r="M103" s="260"/>
      <c r="N103" s="260"/>
      <c r="O103" s="260"/>
      <c r="P103" s="261"/>
      <c r="Q103" s="351"/>
      <c r="R103" s="352"/>
      <c r="S103" s="352"/>
      <c r="T103" s="352"/>
      <c r="U103" s="352"/>
      <c r="V103" s="352"/>
      <c r="W103" s="352"/>
      <c r="X103" s="352"/>
      <c r="Y103" s="353"/>
      <c r="Z103" s="259"/>
      <c r="AA103" s="260"/>
      <c r="AB103" s="260"/>
      <c r="AC103" s="261"/>
      <c r="AD103" s="356"/>
      <c r="AE103" s="357"/>
      <c r="AF103" s="357"/>
      <c r="AG103" s="357"/>
      <c r="AH103" s="359"/>
      <c r="AI103" s="259"/>
      <c r="AJ103" s="260"/>
      <c r="AK103" s="260"/>
      <c r="AL103" s="261"/>
      <c r="AM103" s="356"/>
      <c r="AN103" s="357"/>
      <c r="AO103" s="359"/>
      <c r="AP103" s="27"/>
    </row>
    <row r="104" spans="1:42" ht="16.5" customHeight="1" x14ac:dyDescent="0.15">
      <c r="B104" s="270"/>
      <c r="C104" s="265"/>
      <c r="D104" s="265"/>
      <c r="E104" s="265"/>
      <c r="F104" s="265"/>
      <c r="G104" s="266"/>
      <c r="H104" s="256" t="s">
        <v>59</v>
      </c>
      <c r="I104" s="257"/>
      <c r="J104" s="257"/>
      <c r="K104" s="257"/>
      <c r="L104" s="257"/>
      <c r="M104" s="257"/>
      <c r="N104" s="257"/>
      <c r="O104" s="257"/>
      <c r="P104" s="258"/>
      <c r="Q104" s="55" t="s">
        <v>60</v>
      </c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6"/>
      <c r="AP104" s="27"/>
    </row>
    <row r="105" spans="1:42" ht="16.5" customHeight="1" x14ac:dyDescent="0.15">
      <c r="B105" s="270"/>
      <c r="C105" s="265"/>
      <c r="D105" s="265"/>
      <c r="E105" s="265"/>
      <c r="F105" s="265"/>
      <c r="G105" s="266"/>
      <c r="H105" s="270" t="s">
        <v>61</v>
      </c>
      <c r="I105" s="265"/>
      <c r="J105" s="265"/>
      <c r="K105" s="265"/>
      <c r="L105" s="265"/>
      <c r="M105" s="265"/>
      <c r="N105" s="265"/>
      <c r="O105" s="265"/>
      <c r="P105" s="266"/>
      <c r="Q105" s="382"/>
      <c r="R105" s="383"/>
      <c r="S105" s="383"/>
      <c r="T105" s="383"/>
      <c r="U105" s="383"/>
      <c r="V105" s="383"/>
      <c r="W105" s="383"/>
      <c r="X105" s="383"/>
      <c r="Y105" s="383"/>
      <c r="Z105" s="383"/>
      <c r="AA105" s="383"/>
      <c r="AB105" s="383"/>
      <c r="AC105" s="383"/>
      <c r="AD105" s="383"/>
      <c r="AE105" s="383"/>
      <c r="AF105" s="383"/>
      <c r="AG105" s="383"/>
      <c r="AH105" s="383"/>
      <c r="AI105" s="383"/>
      <c r="AJ105" s="383"/>
      <c r="AK105" s="383"/>
      <c r="AL105" s="383"/>
      <c r="AM105" s="383"/>
      <c r="AN105" s="383"/>
      <c r="AO105" s="384"/>
      <c r="AP105" s="27"/>
    </row>
    <row r="106" spans="1:42" ht="16.5" customHeight="1" x14ac:dyDescent="0.15">
      <c r="B106" s="259"/>
      <c r="C106" s="260"/>
      <c r="D106" s="260"/>
      <c r="E106" s="260"/>
      <c r="F106" s="260"/>
      <c r="G106" s="261"/>
      <c r="H106" s="259"/>
      <c r="I106" s="260"/>
      <c r="J106" s="260"/>
      <c r="K106" s="260"/>
      <c r="L106" s="260"/>
      <c r="M106" s="260"/>
      <c r="N106" s="260"/>
      <c r="O106" s="260"/>
      <c r="P106" s="261"/>
      <c r="Q106" s="385"/>
      <c r="R106" s="386"/>
      <c r="S106" s="386"/>
      <c r="T106" s="386"/>
      <c r="U106" s="386"/>
      <c r="V106" s="386"/>
      <c r="W106" s="386"/>
      <c r="X106" s="386"/>
      <c r="Y106" s="386"/>
      <c r="Z106" s="386"/>
      <c r="AA106" s="386"/>
      <c r="AB106" s="386"/>
      <c r="AC106" s="386"/>
      <c r="AD106" s="386"/>
      <c r="AE106" s="386"/>
      <c r="AF106" s="386"/>
      <c r="AG106" s="386"/>
      <c r="AH106" s="386"/>
      <c r="AI106" s="386"/>
      <c r="AJ106" s="386"/>
      <c r="AK106" s="386"/>
      <c r="AL106" s="386"/>
      <c r="AM106" s="386"/>
      <c r="AN106" s="386"/>
      <c r="AO106" s="387"/>
      <c r="AP106" s="27"/>
    </row>
    <row r="107" spans="1:42" ht="16.5" customHeight="1" x14ac:dyDescent="0.15">
      <c r="B107" s="388" t="s">
        <v>62</v>
      </c>
      <c r="C107" s="388"/>
      <c r="D107" s="388"/>
      <c r="E107" s="388"/>
      <c r="F107" s="38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8"/>
      <c r="X107" s="388"/>
      <c r="Y107" s="388"/>
      <c r="Z107" s="388"/>
      <c r="AA107" s="388"/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8"/>
      <c r="AL107" s="388"/>
      <c r="AM107" s="388"/>
      <c r="AN107" s="388"/>
      <c r="AO107" s="388"/>
    </row>
    <row r="108" spans="1:42" ht="25.5" customHeight="1" x14ac:dyDescent="0.15">
      <c r="B108" s="249" t="s">
        <v>63</v>
      </c>
      <c r="C108" s="250"/>
      <c r="D108" s="250"/>
      <c r="E108" s="250"/>
      <c r="F108" s="250"/>
      <c r="G108" s="251"/>
      <c r="H108" s="378"/>
      <c r="I108" s="379"/>
      <c r="J108" s="379"/>
      <c r="K108" s="379"/>
      <c r="L108" s="379"/>
      <c r="M108" s="379"/>
      <c r="N108" s="379"/>
      <c r="O108" s="379"/>
      <c r="P108" s="379"/>
      <c r="Q108" s="379"/>
      <c r="R108" s="379"/>
      <c r="S108" s="379"/>
      <c r="T108" s="379"/>
      <c r="U108" s="379"/>
      <c r="V108" s="379"/>
      <c r="W108" s="379"/>
      <c r="X108" s="379"/>
      <c r="Y108" s="380"/>
      <c r="Z108" s="48"/>
    </row>
    <row r="109" spans="1:42" ht="3.75" customHeight="1" x14ac:dyDescent="0.15"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</row>
    <row r="110" spans="1:42" ht="3.75" customHeight="1" x14ac:dyDescent="0.15"/>
    <row r="111" spans="1:42" ht="3.75" customHeight="1" x14ac:dyDescent="0.15"/>
    <row r="112" spans="1:42" ht="3.75" customHeight="1" x14ac:dyDescent="0.15"/>
    <row r="114" spans="2:44" ht="16.5" customHeight="1" x14ac:dyDescent="0.15">
      <c r="B114" s="188"/>
      <c r="C114" s="188"/>
      <c r="D114" s="188"/>
      <c r="E114" s="188"/>
      <c r="F114" s="188"/>
      <c r="G114" s="188"/>
      <c r="H114" s="188"/>
      <c r="I114" s="188"/>
      <c r="J114" s="18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2:44" ht="21.6" customHeight="1" x14ac:dyDescent="0.15">
      <c r="B115" s="189"/>
      <c r="C115" s="189"/>
      <c r="D115" s="189"/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</row>
    <row r="116" spans="2:44" ht="21.6" customHeight="1" x14ac:dyDescent="0.15">
      <c r="B116" s="190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190"/>
      <c r="AJ116" s="190"/>
      <c r="AK116" s="190"/>
      <c r="AL116" s="190"/>
      <c r="AM116" s="190"/>
      <c r="AN116" s="190"/>
      <c r="AO116" s="190"/>
      <c r="AP116" s="190"/>
    </row>
    <row r="117" spans="2:44" ht="21.6" customHeight="1" x14ac:dyDescent="0.15">
      <c r="B117" s="188"/>
      <c r="C117" s="188"/>
      <c r="D117" s="188"/>
      <c r="E117" s="188"/>
      <c r="F117" s="188"/>
      <c r="G117" s="188"/>
      <c r="H117" s="189"/>
      <c r="I117" s="189"/>
      <c r="J117" s="18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2:44" ht="21.6" customHeight="1" x14ac:dyDescent="0.15">
      <c r="B118" s="188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28"/>
    </row>
    <row r="119" spans="2:44" ht="21.6" customHeight="1" x14ac:dyDescent="0.15">
      <c r="B119" s="190"/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28"/>
    </row>
    <row r="120" spans="2:44" ht="21.6" customHeight="1" x14ac:dyDescent="0.15">
      <c r="B120" s="188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28"/>
      <c r="AR120" s="150"/>
    </row>
    <row r="121" spans="2:44" ht="21.6" customHeight="1" x14ac:dyDescent="0.15">
      <c r="B121" s="188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94"/>
      <c r="AJ121" s="194"/>
      <c r="AK121" s="194"/>
      <c r="AL121" s="194"/>
      <c r="AM121" s="194"/>
      <c r="AN121" s="194"/>
      <c r="AO121" s="194"/>
      <c r="AP121" s="28"/>
    </row>
    <row r="122" spans="2:44" ht="21.6" customHeight="1" x14ac:dyDescent="0.15">
      <c r="B122" s="188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94"/>
      <c r="AJ122" s="194"/>
      <c r="AK122" s="194"/>
      <c r="AL122" s="194"/>
      <c r="AM122" s="194"/>
      <c r="AN122" s="194"/>
      <c r="AO122" s="194"/>
      <c r="AP122" s="28"/>
    </row>
    <row r="123" spans="2:44" ht="21.6" customHeight="1" x14ac:dyDescent="0.15">
      <c r="B123" s="188"/>
      <c r="C123" s="189"/>
      <c r="D123" s="189"/>
      <c r="E123" s="189"/>
      <c r="F123" s="189"/>
      <c r="G123" s="189"/>
      <c r="H123" s="189"/>
      <c r="I123" s="194"/>
      <c r="J123" s="194"/>
      <c r="K123" s="194"/>
      <c r="L123" s="194"/>
      <c r="M123" s="194"/>
      <c r="N123" s="194"/>
      <c r="O123" s="194"/>
      <c r="P123" s="194"/>
      <c r="Q123" s="194"/>
      <c r="R123" s="194"/>
      <c r="S123" s="194"/>
      <c r="T123" s="194"/>
      <c r="U123" s="194"/>
      <c r="V123" s="194"/>
      <c r="W123" s="194"/>
      <c r="X123" s="194"/>
      <c r="Y123" s="194"/>
      <c r="Z123" s="194"/>
      <c r="AA123" s="194"/>
      <c r="AB123" s="194"/>
      <c r="AC123" s="194"/>
      <c r="AD123" s="194"/>
      <c r="AE123" s="194"/>
      <c r="AF123" s="194"/>
      <c r="AG123" s="194"/>
      <c r="AH123" s="194"/>
      <c r="AI123" s="194"/>
      <c r="AJ123" s="194"/>
      <c r="AK123" s="194"/>
      <c r="AL123" s="194"/>
      <c r="AM123" s="194"/>
      <c r="AN123" s="194"/>
      <c r="AO123" s="194"/>
      <c r="AP123" s="28"/>
    </row>
    <row r="124" spans="2:44" ht="21.6" customHeight="1" x14ac:dyDescent="0.15">
      <c r="B124" s="188"/>
      <c r="C124" s="188"/>
      <c r="D124" s="188"/>
      <c r="E124" s="188"/>
      <c r="F124" s="188"/>
      <c r="G124" s="188"/>
      <c r="H124" s="188"/>
      <c r="I124" s="188"/>
      <c r="J124" s="18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2:44" ht="21.6" customHeight="1" x14ac:dyDescent="0.15">
      <c r="B125" s="188"/>
      <c r="C125" s="195"/>
      <c r="D125" s="195"/>
      <c r="E125" s="195"/>
      <c r="F125" s="195"/>
      <c r="G125" s="195"/>
      <c r="H125" s="195"/>
      <c r="I125" s="195"/>
      <c r="J125" s="195"/>
      <c r="K125" s="195"/>
      <c r="L125" s="195"/>
      <c r="M125" s="195"/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95"/>
      <c r="AA125" s="195"/>
      <c r="AB125" s="195"/>
      <c r="AC125" s="195"/>
      <c r="AD125" s="195"/>
      <c r="AE125" s="195"/>
      <c r="AF125" s="195"/>
      <c r="AG125" s="195"/>
      <c r="AH125" s="195"/>
      <c r="AI125" s="195"/>
      <c r="AJ125" s="195"/>
      <c r="AK125" s="195"/>
      <c r="AL125" s="195"/>
      <c r="AM125" s="195"/>
      <c r="AN125" s="195"/>
      <c r="AO125" s="195"/>
      <c r="AP125" s="28"/>
    </row>
    <row r="126" spans="2:44" ht="21.6" customHeight="1" x14ac:dyDescent="0.15">
      <c r="B126" s="188"/>
      <c r="C126" s="189"/>
      <c r="D126" s="189"/>
      <c r="E126" s="189"/>
      <c r="F126" s="189"/>
      <c r="G126" s="189"/>
      <c r="H126" s="189"/>
      <c r="I126" s="196"/>
      <c r="J126" s="194"/>
      <c r="K126" s="194"/>
      <c r="L126" s="194"/>
      <c r="M126" s="194"/>
      <c r="N126" s="194"/>
      <c r="O126" s="194"/>
      <c r="P126" s="194"/>
      <c r="Q126" s="194"/>
      <c r="R126" s="194"/>
      <c r="S126" s="194"/>
      <c r="T126" s="194"/>
      <c r="U126" s="194"/>
      <c r="V126" s="194"/>
      <c r="W126" s="194"/>
      <c r="X126" s="194"/>
      <c r="Y126" s="194"/>
      <c r="Z126" s="194"/>
      <c r="AA126" s="194"/>
      <c r="AB126" s="194"/>
      <c r="AC126" s="194"/>
      <c r="AD126" s="194"/>
      <c r="AE126" s="194"/>
      <c r="AF126" s="194"/>
      <c r="AG126" s="194"/>
      <c r="AH126" s="194"/>
      <c r="AI126" s="194"/>
      <c r="AJ126" s="194"/>
      <c r="AK126" s="194"/>
      <c r="AL126" s="194"/>
      <c r="AM126" s="194"/>
      <c r="AN126" s="194"/>
      <c r="AO126" s="194"/>
      <c r="AP126" s="28"/>
    </row>
    <row r="127" spans="2:44" ht="96" customHeight="1" x14ac:dyDescent="0.15">
      <c r="B127" s="188"/>
      <c r="C127" s="197"/>
      <c r="D127" s="197"/>
      <c r="E127" s="197"/>
      <c r="F127" s="197"/>
      <c r="G127" s="197"/>
      <c r="H127" s="197"/>
      <c r="I127" s="194"/>
      <c r="J127" s="194"/>
      <c r="K127" s="194"/>
      <c r="L127" s="194"/>
      <c r="M127" s="194"/>
      <c r="N127" s="194"/>
      <c r="O127" s="194"/>
      <c r="P127" s="194"/>
      <c r="Q127" s="194"/>
      <c r="R127" s="194"/>
      <c r="S127" s="194"/>
      <c r="T127" s="194"/>
      <c r="U127" s="194"/>
      <c r="V127" s="194"/>
      <c r="W127" s="194"/>
      <c r="X127" s="194"/>
      <c r="Y127" s="194"/>
      <c r="Z127" s="194"/>
      <c r="AA127" s="194"/>
      <c r="AB127" s="194"/>
      <c r="AC127" s="194"/>
      <c r="AD127" s="194"/>
      <c r="AE127" s="194"/>
      <c r="AF127" s="194"/>
      <c r="AG127" s="194"/>
      <c r="AH127" s="194"/>
      <c r="AI127" s="194"/>
      <c r="AJ127" s="194"/>
      <c r="AK127" s="194"/>
      <c r="AL127" s="194"/>
      <c r="AM127" s="194"/>
      <c r="AN127" s="194"/>
      <c r="AO127" s="194"/>
      <c r="AP127" s="28"/>
    </row>
    <row r="128" spans="2:44" ht="13.5" customHeight="1" x14ac:dyDescent="0.15">
      <c r="B128" s="188"/>
      <c r="C128" s="189"/>
      <c r="D128" s="28"/>
      <c r="E128" s="28"/>
      <c r="F128" s="28"/>
      <c r="G128" s="28"/>
      <c r="H128" s="28"/>
      <c r="I128" s="189"/>
      <c r="J128" s="189"/>
      <c r="K128" s="189"/>
      <c r="L128" s="189"/>
      <c r="M128" s="188"/>
      <c r="N128" s="18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</row>
    <row r="129" spans="2:42" ht="21.6" customHeight="1" x14ac:dyDescent="0.15">
      <c r="B129" s="188"/>
      <c r="C129" s="189"/>
      <c r="D129" s="189"/>
      <c r="E129" s="189"/>
      <c r="F129" s="189"/>
      <c r="G129" s="189"/>
      <c r="H129" s="189"/>
      <c r="I129" s="196"/>
      <c r="J129" s="194"/>
      <c r="K129" s="194"/>
      <c r="L129" s="194"/>
      <c r="M129" s="194"/>
      <c r="N129" s="194"/>
      <c r="O129" s="194"/>
      <c r="P129" s="194"/>
      <c r="Q129" s="194"/>
      <c r="R129" s="194"/>
      <c r="S129" s="194"/>
      <c r="T129" s="194"/>
      <c r="U129" s="194"/>
      <c r="V129" s="194"/>
      <c r="W129" s="194"/>
      <c r="X129" s="194"/>
      <c r="Y129" s="194"/>
      <c r="Z129" s="194"/>
      <c r="AA129" s="194"/>
      <c r="AB129" s="194"/>
      <c r="AC129" s="194"/>
      <c r="AD129" s="194"/>
      <c r="AE129" s="194"/>
      <c r="AF129" s="194"/>
      <c r="AG129" s="194"/>
      <c r="AH129" s="194"/>
      <c r="AI129" s="194"/>
      <c r="AJ129" s="194"/>
      <c r="AK129" s="194"/>
      <c r="AL129" s="194"/>
      <c r="AM129" s="194"/>
      <c r="AN129" s="194"/>
      <c r="AO129" s="194"/>
      <c r="AP129" s="28"/>
    </row>
    <row r="130" spans="2:42" ht="215.1" customHeight="1" x14ac:dyDescent="0.15">
      <c r="B130" s="188"/>
      <c r="C130" s="197"/>
      <c r="D130" s="197"/>
      <c r="E130" s="197"/>
      <c r="F130" s="197"/>
      <c r="G130" s="197"/>
      <c r="H130" s="197"/>
      <c r="I130" s="194"/>
      <c r="J130" s="194"/>
      <c r="K130" s="194"/>
      <c r="L130" s="194"/>
      <c r="M130" s="194"/>
      <c r="N130" s="194"/>
      <c r="O130" s="194"/>
      <c r="P130" s="194"/>
      <c r="Q130" s="194"/>
      <c r="R130" s="194"/>
      <c r="S130" s="194"/>
      <c r="T130" s="194"/>
      <c r="U130" s="194"/>
      <c r="V130" s="194"/>
      <c r="W130" s="194"/>
      <c r="X130" s="194"/>
      <c r="Y130" s="194"/>
      <c r="Z130" s="194"/>
      <c r="AA130" s="194"/>
      <c r="AB130" s="194"/>
      <c r="AC130" s="194"/>
      <c r="AD130" s="194"/>
      <c r="AE130" s="194"/>
      <c r="AF130" s="194"/>
      <c r="AG130" s="194"/>
      <c r="AH130" s="194"/>
      <c r="AI130" s="194"/>
      <c r="AJ130" s="194"/>
      <c r="AK130" s="194"/>
      <c r="AL130" s="194"/>
      <c r="AM130" s="194"/>
      <c r="AN130" s="194"/>
      <c r="AO130" s="194"/>
      <c r="AP130" s="28"/>
    </row>
    <row r="131" spans="2:42" ht="13.5" customHeight="1" x14ac:dyDescent="0.15">
      <c r="B131" s="188"/>
      <c r="C131" s="188"/>
      <c r="D131" s="28"/>
      <c r="E131" s="28"/>
      <c r="F131" s="28"/>
      <c r="G131" s="28"/>
      <c r="H131" s="28"/>
      <c r="I131" s="188"/>
      <c r="J131" s="188"/>
      <c r="K131" s="188"/>
      <c r="L131" s="188"/>
      <c r="M131" s="188"/>
      <c r="N131" s="18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</row>
    <row r="132" spans="2:42" ht="21.6" customHeight="1" x14ac:dyDescent="0.15">
      <c r="B132" s="188"/>
      <c r="C132" s="189"/>
      <c r="D132" s="189"/>
      <c r="E132" s="189"/>
      <c r="F132" s="189"/>
      <c r="G132" s="189"/>
      <c r="H132" s="189"/>
      <c r="I132" s="196"/>
      <c r="J132" s="194"/>
      <c r="K132" s="194"/>
      <c r="L132" s="194"/>
      <c r="M132" s="194"/>
      <c r="N132" s="194"/>
      <c r="O132" s="194"/>
      <c r="P132" s="194"/>
      <c r="Q132" s="194"/>
      <c r="R132" s="194"/>
      <c r="S132" s="194"/>
      <c r="T132" s="194"/>
      <c r="U132" s="194"/>
      <c r="V132" s="194"/>
      <c r="W132" s="194"/>
      <c r="X132" s="194"/>
      <c r="Y132" s="194"/>
      <c r="Z132" s="194"/>
      <c r="AA132" s="194"/>
      <c r="AB132" s="194"/>
      <c r="AC132" s="194"/>
      <c r="AD132" s="194"/>
      <c r="AE132" s="194"/>
      <c r="AF132" s="194"/>
      <c r="AG132" s="194"/>
      <c r="AH132" s="194"/>
      <c r="AI132" s="194"/>
      <c r="AJ132" s="194"/>
      <c r="AK132" s="194"/>
      <c r="AL132" s="194"/>
      <c r="AM132" s="194"/>
      <c r="AN132" s="194"/>
      <c r="AO132" s="194"/>
      <c r="AP132" s="28"/>
    </row>
    <row r="133" spans="2:42" ht="150" customHeight="1" x14ac:dyDescent="0.15">
      <c r="B133" s="188"/>
      <c r="C133" s="197"/>
      <c r="D133" s="197"/>
      <c r="E133" s="197"/>
      <c r="F133" s="197"/>
      <c r="G133" s="197"/>
      <c r="H133" s="197"/>
      <c r="I133" s="194"/>
      <c r="J133" s="194"/>
      <c r="K133" s="194"/>
      <c r="L133" s="194"/>
      <c r="M133" s="194"/>
      <c r="N133" s="194"/>
      <c r="O133" s="194"/>
      <c r="P133" s="194"/>
      <c r="Q133" s="194"/>
      <c r="R133" s="194"/>
      <c r="S133" s="194"/>
      <c r="T133" s="194"/>
      <c r="U133" s="194"/>
      <c r="V133" s="194"/>
      <c r="W133" s="194"/>
      <c r="X133" s="194"/>
      <c r="Y133" s="194"/>
      <c r="Z133" s="194"/>
      <c r="AA133" s="194"/>
      <c r="AB133" s="194"/>
      <c r="AC133" s="194"/>
      <c r="AD133" s="194"/>
      <c r="AE133" s="194"/>
      <c r="AF133" s="194"/>
      <c r="AG133" s="194"/>
      <c r="AH133" s="194"/>
      <c r="AI133" s="194"/>
      <c r="AJ133" s="194"/>
      <c r="AK133" s="194"/>
      <c r="AL133" s="194"/>
      <c r="AM133" s="194"/>
      <c r="AN133" s="194"/>
      <c r="AO133" s="194"/>
      <c r="AP133" s="28"/>
    </row>
    <row r="134" spans="2:42" ht="21.6" customHeight="1" x14ac:dyDescent="0.15">
      <c r="B134" s="188"/>
      <c r="C134" s="188"/>
      <c r="D134" s="188"/>
      <c r="E134" s="188"/>
      <c r="F134" s="188"/>
      <c r="G134" s="188"/>
      <c r="H134" s="188"/>
      <c r="I134" s="188"/>
      <c r="J134" s="18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</row>
    <row r="135" spans="2:42" ht="21.6" customHeight="1" x14ac:dyDescent="0.15">
      <c r="B135" s="189"/>
      <c r="C135" s="189"/>
      <c r="D135" s="189"/>
      <c r="E135" s="189"/>
      <c r="F135" s="189"/>
      <c r="G135" s="189"/>
      <c r="H135" s="28"/>
      <c r="I135" s="28"/>
      <c r="J135" s="28"/>
      <c r="K135" s="193"/>
      <c r="L135" s="188"/>
      <c r="M135" s="188"/>
      <c r="N135" s="188"/>
      <c r="O135" s="188"/>
      <c r="P135" s="188"/>
      <c r="Q135" s="18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</row>
    <row r="136" spans="2:42" ht="21.6" customHeight="1" x14ac:dyDescent="0.15">
      <c r="B136" s="188"/>
      <c r="C136" s="188"/>
      <c r="D136" s="28"/>
      <c r="E136" s="28"/>
      <c r="F136" s="28"/>
      <c r="G136" s="28"/>
      <c r="H136" s="28"/>
      <c r="I136" s="28"/>
      <c r="J136" s="28"/>
      <c r="K136" s="193"/>
      <c r="L136" s="188"/>
      <c r="M136" s="188"/>
      <c r="N136" s="188"/>
      <c r="O136" s="188"/>
      <c r="P136" s="188"/>
      <c r="Q136" s="18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</row>
    <row r="137" spans="2:42" ht="16.5" customHeight="1" x14ac:dyDescent="0.15"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</row>
    <row r="138" spans="2:42" s="60" customFormat="1" ht="13.5" x14ac:dyDescent="0.15">
      <c r="B138" s="188"/>
      <c r="C138" s="188"/>
      <c r="D138" s="188"/>
      <c r="E138" s="188"/>
      <c r="F138" s="188"/>
      <c r="G138" s="188"/>
      <c r="H138" s="188"/>
      <c r="I138" s="188"/>
      <c r="J138" s="188"/>
      <c r="K138" s="188"/>
      <c r="L138" s="188"/>
      <c r="M138" s="188"/>
      <c r="N138" s="188"/>
      <c r="O138" s="188"/>
      <c r="P138" s="188"/>
      <c r="Q138" s="188"/>
      <c r="R138" s="188"/>
      <c r="S138" s="188"/>
      <c r="T138" s="188"/>
      <c r="U138" s="188"/>
      <c r="V138" s="188"/>
      <c r="W138" s="188"/>
      <c r="X138" s="188"/>
      <c r="Y138" s="188"/>
      <c r="Z138" s="188"/>
      <c r="AA138" s="188"/>
      <c r="AB138" s="188"/>
      <c r="AC138" s="188"/>
      <c r="AD138" s="188"/>
      <c r="AE138" s="188"/>
      <c r="AF138" s="188"/>
      <c r="AG138" s="188"/>
      <c r="AH138" s="188"/>
      <c r="AI138" s="188"/>
      <c r="AJ138" s="188"/>
      <c r="AK138" s="188"/>
      <c r="AL138" s="188"/>
      <c r="AM138" s="188"/>
      <c r="AN138" s="188"/>
      <c r="AO138" s="188"/>
      <c r="AP138" s="188"/>
    </row>
    <row r="139" spans="2:42" s="60" customFormat="1" ht="13.5" x14ac:dyDescent="0.15">
      <c r="B139" s="189"/>
      <c r="C139" s="189"/>
      <c r="D139" s="189"/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</row>
    <row r="140" spans="2:42" s="60" customFormat="1" ht="13.5" x14ac:dyDescent="0.15">
      <c r="B140" s="158"/>
      <c r="C140" s="158"/>
      <c r="D140" s="158"/>
      <c r="E140" s="158"/>
      <c r="F140" s="158"/>
      <c r="G140" s="158"/>
      <c r="H140" s="158"/>
      <c r="I140" s="158"/>
      <c r="J140" s="158"/>
      <c r="K140" s="158"/>
      <c r="L140" s="158"/>
      <c r="M140" s="158"/>
      <c r="N140" s="158"/>
      <c r="O140" s="158"/>
      <c r="P140" s="158"/>
      <c r="Q140" s="158"/>
      <c r="R140" s="158"/>
      <c r="S140" s="158"/>
      <c r="T140" s="158"/>
      <c r="U140" s="158"/>
      <c r="V140" s="158"/>
      <c r="W140" s="158"/>
      <c r="X140" s="158"/>
      <c r="Y140" s="158"/>
      <c r="Z140" s="158"/>
      <c r="AA140" s="158"/>
      <c r="AB140" s="158"/>
      <c r="AC140" s="158"/>
      <c r="AD140" s="158"/>
      <c r="AE140" s="158"/>
      <c r="AF140" s="158"/>
      <c r="AG140" s="158"/>
      <c r="AH140" s="158"/>
      <c r="AI140" s="158"/>
      <c r="AJ140" s="158"/>
      <c r="AK140" s="158"/>
      <c r="AL140" s="158"/>
      <c r="AM140" s="158"/>
      <c r="AN140" s="158"/>
      <c r="AO140" s="158"/>
      <c r="AP140" s="158"/>
    </row>
    <row r="141" spans="2:42" s="60" customFormat="1" ht="14.25" x14ac:dyDescent="0.15">
      <c r="B141" s="190"/>
      <c r="C141" s="190"/>
      <c r="D141" s="190"/>
      <c r="E141" s="190"/>
      <c r="F141" s="190"/>
      <c r="G141" s="190"/>
      <c r="H141" s="190"/>
      <c r="I141" s="190"/>
      <c r="J141" s="190"/>
      <c r="K141" s="190"/>
      <c r="L141" s="190"/>
      <c r="M141" s="190"/>
      <c r="N141" s="190"/>
      <c r="O141" s="19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190"/>
      <c r="AJ141" s="190"/>
      <c r="AK141" s="190"/>
      <c r="AL141" s="190"/>
      <c r="AM141" s="190"/>
      <c r="AN141" s="190"/>
      <c r="AO141" s="190"/>
      <c r="AP141" s="188"/>
    </row>
    <row r="142" spans="2:42" s="60" customFormat="1" ht="13.5" x14ac:dyDescent="0.15">
      <c r="B142" s="188"/>
      <c r="C142" s="188"/>
      <c r="D142" s="188"/>
      <c r="E142" s="188"/>
      <c r="F142" s="188"/>
      <c r="G142" s="188"/>
      <c r="H142" s="188"/>
      <c r="I142" s="188"/>
      <c r="J142" s="188"/>
      <c r="K142" s="188"/>
      <c r="L142" s="188"/>
      <c r="M142" s="188"/>
      <c r="N142" s="188"/>
      <c r="O142" s="188"/>
      <c r="P142" s="188"/>
      <c r="Q142" s="188"/>
      <c r="R142" s="188"/>
      <c r="S142" s="188"/>
      <c r="T142" s="188"/>
      <c r="U142" s="188"/>
      <c r="V142" s="188"/>
      <c r="W142" s="188"/>
      <c r="X142" s="188"/>
      <c r="Y142" s="188"/>
      <c r="Z142" s="188"/>
      <c r="AA142" s="188"/>
      <c r="AB142" s="188"/>
      <c r="AC142" s="188"/>
      <c r="AD142" s="188"/>
      <c r="AE142" s="188"/>
      <c r="AF142" s="188"/>
      <c r="AG142" s="188"/>
      <c r="AH142" s="189"/>
      <c r="AI142" s="189"/>
      <c r="AJ142" s="189"/>
      <c r="AK142" s="189"/>
      <c r="AL142" s="189"/>
      <c r="AM142" s="189"/>
      <c r="AN142" s="189"/>
      <c r="AO142" s="189"/>
      <c r="AP142" s="188"/>
    </row>
    <row r="143" spans="2:42" s="60" customFormat="1" ht="21.75" customHeight="1" x14ac:dyDescent="0.15">
      <c r="B143" s="188"/>
      <c r="C143" s="188"/>
      <c r="D143" s="188"/>
      <c r="E143" s="188"/>
      <c r="F143" s="188"/>
      <c r="G143" s="188"/>
      <c r="H143" s="188"/>
      <c r="I143" s="188"/>
      <c r="J143" s="188"/>
      <c r="K143" s="188"/>
      <c r="L143" s="188"/>
      <c r="M143" s="188"/>
      <c r="N143" s="188"/>
      <c r="O143" s="188"/>
      <c r="P143" s="188"/>
      <c r="Q143" s="188"/>
      <c r="R143" s="188"/>
      <c r="S143" s="188"/>
      <c r="T143" s="188"/>
      <c r="U143" s="188"/>
      <c r="V143" s="188"/>
      <c r="W143" s="188"/>
      <c r="X143" s="188"/>
      <c r="Y143" s="188"/>
      <c r="Z143" s="188"/>
      <c r="AA143" s="188"/>
      <c r="AB143" s="188"/>
      <c r="AC143" s="188"/>
      <c r="AD143" s="188"/>
      <c r="AE143" s="188"/>
      <c r="AF143" s="188"/>
      <c r="AG143" s="188"/>
      <c r="AH143" s="189"/>
      <c r="AI143" s="189"/>
      <c r="AJ143" s="189"/>
      <c r="AK143" s="189"/>
      <c r="AL143" s="189"/>
      <c r="AM143" s="189"/>
      <c r="AN143" s="189"/>
      <c r="AO143" s="189"/>
      <c r="AP143" s="188"/>
    </row>
    <row r="144" spans="2:42" s="60" customFormat="1" ht="14.25" x14ac:dyDescent="0.15">
      <c r="B144" s="190"/>
      <c r="C144" s="190"/>
      <c r="D144" s="190"/>
      <c r="E144" s="190"/>
      <c r="F144" s="190"/>
      <c r="G144" s="190"/>
      <c r="H144" s="190"/>
      <c r="I144" s="190"/>
      <c r="J144" s="190"/>
      <c r="K144" s="190"/>
      <c r="L144" s="188"/>
      <c r="M144" s="188"/>
      <c r="N144" s="188"/>
      <c r="O144" s="188"/>
      <c r="P144" s="188"/>
      <c r="Q144" s="188"/>
      <c r="R144" s="188"/>
      <c r="S144" s="188"/>
      <c r="T144" s="188"/>
      <c r="U144" s="188"/>
      <c r="V144" s="188"/>
      <c r="W144" s="188"/>
      <c r="X144" s="188"/>
      <c r="Y144" s="188"/>
      <c r="Z144" s="188"/>
      <c r="AA144" s="188"/>
      <c r="AB144" s="188"/>
      <c r="AC144" s="188"/>
      <c r="AD144" s="188"/>
      <c r="AE144" s="188"/>
      <c r="AF144" s="188"/>
      <c r="AG144" s="188"/>
      <c r="AH144" s="188"/>
      <c r="AI144" s="188"/>
      <c r="AJ144" s="188"/>
      <c r="AK144" s="188"/>
      <c r="AL144" s="188"/>
      <c r="AM144" s="188"/>
      <c r="AN144" s="188"/>
      <c r="AO144" s="188"/>
      <c r="AP144" s="188"/>
    </row>
    <row r="145" spans="2:55" s="60" customFormat="1" ht="13.5" x14ac:dyDescent="0.15">
      <c r="B145" s="188"/>
      <c r="C145" s="188"/>
      <c r="D145" s="188"/>
      <c r="E145" s="188"/>
      <c r="F145" s="188"/>
      <c r="G145" s="188"/>
      <c r="H145" s="188"/>
      <c r="I145" s="188"/>
      <c r="J145" s="188"/>
      <c r="K145" s="188"/>
      <c r="L145" s="188"/>
      <c r="M145" s="188"/>
      <c r="N145" s="188"/>
      <c r="O145" s="188"/>
      <c r="P145" s="188"/>
      <c r="Q145" s="188"/>
      <c r="R145" s="188"/>
      <c r="S145" s="188"/>
      <c r="T145" s="188"/>
      <c r="U145" s="188"/>
      <c r="V145" s="188"/>
      <c r="W145" s="188"/>
      <c r="X145" s="188"/>
      <c r="Y145" s="188"/>
      <c r="Z145" s="188"/>
      <c r="AA145" s="188"/>
      <c r="AB145" s="188"/>
      <c r="AC145" s="188"/>
      <c r="AD145" s="188"/>
      <c r="AE145" s="188"/>
      <c r="AF145" s="188"/>
      <c r="AG145" s="188"/>
      <c r="AH145" s="188"/>
      <c r="AI145" s="188"/>
      <c r="AJ145" s="188"/>
      <c r="AK145" s="188"/>
      <c r="AL145" s="188"/>
      <c r="AM145" s="188"/>
      <c r="AN145" s="188"/>
      <c r="AO145" s="188"/>
      <c r="AP145" s="188"/>
    </row>
    <row r="146" spans="2:55" s="60" customFormat="1" ht="42" customHeight="1" x14ac:dyDescent="0.15">
      <c r="B146" s="188"/>
      <c r="C146" s="189"/>
      <c r="D146" s="189"/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8"/>
      <c r="AA146" s="188"/>
      <c r="AB146" s="188"/>
      <c r="AC146" s="188"/>
      <c r="AD146" s="195"/>
      <c r="AE146" s="195"/>
      <c r="AF146" s="195"/>
      <c r="AG146" s="195"/>
      <c r="AH146" s="189"/>
      <c r="AI146" s="189"/>
      <c r="AJ146" s="189"/>
      <c r="AK146" s="189"/>
      <c r="AL146" s="189"/>
      <c r="AM146" s="189"/>
      <c r="AN146" s="189"/>
      <c r="AO146" s="189"/>
      <c r="AP146" s="188"/>
    </row>
    <row r="147" spans="2:55" s="60" customFormat="1" ht="24" customHeight="1" x14ac:dyDescent="0.15">
      <c r="B147" s="188"/>
      <c r="C147" s="188"/>
      <c r="D147" s="188"/>
      <c r="E147" s="188"/>
      <c r="F147" s="188"/>
      <c r="G147" s="188"/>
      <c r="H147" s="188"/>
      <c r="I147" s="188"/>
      <c r="J147" s="188"/>
      <c r="K147" s="188"/>
      <c r="L147" s="188"/>
      <c r="M147" s="188"/>
      <c r="N147" s="188"/>
      <c r="O147" s="188"/>
      <c r="P147" s="188"/>
      <c r="Q147" s="188"/>
      <c r="R147" s="188"/>
      <c r="S147" s="188"/>
      <c r="T147" s="188"/>
      <c r="U147" s="188"/>
      <c r="V147" s="188"/>
      <c r="W147" s="188"/>
      <c r="X147" s="188"/>
      <c r="Y147" s="188"/>
      <c r="Z147" s="188"/>
      <c r="AA147" s="188"/>
      <c r="AB147" s="188"/>
      <c r="AC147" s="188"/>
      <c r="AD147" s="188"/>
      <c r="AE147" s="188"/>
      <c r="AF147" s="188"/>
      <c r="AG147" s="188"/>
      <c r="AH147" s="188"/>
      <c r="AI147" s="188"/>
      <c r="AJ147" s="188"/>
      <c r="AK147" s="188"/>
      <c r="AL147" s="188"/>
      <c r="AM147" s="188"/>
      <c r="AN147" s="188"/>
      <c r="AO147" s="188"/>
      <c r="AP147" s="188"/>
    </row>
    <row r="148" spans="2:55" s="60" customFormat="1" ht="34.5" customHeight="1" x14ac:dyDescent="0.15">
      <c r="B148" s="188"/>
      <c r="C148" s="189"/>
      <c r="D148" s="189"/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189"/>
      <c r="AP148" s="188"/>
    </row>
    <row r="149" spans="2:55" s="60" customFormat="1" ht="24" customHeight="1" x14ac:dyDescent="0.15">
      <c r="B149" s="188"/>
      <c r="C149" s="188"/>
      <c r="D149" s="188"/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  <c r="Q149" s="188"/>
      <c r="R149" s="188"/>
      <c r="S149" s="188"/>
      <c r="T149" s="188"/>
      <c r="U149" s="188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88"/>
      <c r="AJ149" s="188"/>
      <c r="AK149" s="188"/>
      <c r="AL149" s="188"/>
      <c r="AM149" s="188"/>
      <c r="AN149" s="188"/>
      <c r="AO149" s="188"/>
      <c r="AP149" s="188"/>
    </row>
    <row r="150" spans="2:55" s="60" customFormat="1" ht="35.25" customHeight="1" x14ac:dyDescent="0.15">
      <c r="B150" s="188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8"/>
      <c r="AA150" s="188"/>
      <c r="AB150" s="188"/>
      <c r="AC150" s="188"/>
      <c r="AD150" s="188"/>
      <c r="AE150" s="188"/>
      <c r="AF150" s="188"/>
      <c r="AG150" s="188"/>
      <c r="AH150" s="188"/>
      <c r="AI150" s="188"/>
      <c r="AJ150" s="188"/>
      <c r="AK150" s="188"/>
      <c r="AL150" s="188"/>
      <c r="AM150" s="188"/>
      <c r="AN150" s="188"/>
      <c r="AO150" s="188"/>
      <c r="AP150" s="188"/>
    </row>
    <row r="151" spans="2:55" s="60" customFormat="1" ht="24" customHeight="1" x14ac:dyDescent="0.15">
      <c r="B151" s="188"/>
      <c r="C151" s="188"/>
      <c r="D151" s="188"/>
      <c r="E151" s="188"/>
      <c r="F151" s="188"/>
      <c r="G151" s="188"/>
      <c r="H151" s="188"/>
      <c r="I151" s="188"/>
      <c r="J151" s="188"/>
      <c r="K151" s="188"/>
      <c r="L151" s="188"/>
      <c r="M151" s="188"/>
      <c r="N151" s="188"/>
      <c r="O151" s="188"/>
      <c r="P151" s="188"/>
      <c r="Q151" s="188"/>
      <c r="R151" s="188"/>
      <c r="S151" s="188"/>
      <c r="T151" s="188"/>
      <c r="U151" s="188"/>
      <c r="V151" s="188"/>
      <c r="W151" s="188"/>
      <c r="X151" s="188"/>
      <c r="Y151" s="188"/>
      <c r="Z151" s="188"/>
      <c r="AA151" s="188"/>
      <c r="AB151" s="188"/>
      <c r="AC151" s="188"/>
      <c r="AD151" s="188"/>
      <c r="AE151" s="188"/>
      <c r="AF151" s="188"/>
      <c r="AG151" s="188"/>
      <c r="AH151" s="188"/>
      <c r="AI151" s="188"/>
      <c r="AJ151" s="188"/>
      <c r="AK151" s="188"/>
      <c r="AL151" s="188"/>
      <c r="AM151" s="188"/>
      <c r="AN151" s="188"/>
      <c r="AO151" s="188"/>
      <c r="AP151" s="188"/>
    </row>
    <row r="152" spans="2:55" s="60" customFormat="1" ht="21.75" customHeight="1" x14ac:dyDescent="0.15">
      <c r="B152" s="188"/>
      <c r="C152" s="188"/>
      <c r="D152" s="188"/>
      <c r="E152" s="188"/>
      <c r="F152" s="188"/>
      <c r="G152" s="188"/>
      <c r="H152" s="188"/>
      <c r="I152" s="188"/>
      <c r="J152" s="188"/>
      <c r="K152" s="188"/>
      <c r="L152" s="188"/>
      <c r="M152" s="188"/>
      <c r="N152" s="191"/>
      <c r="O152" s="188"/>
      <c r="P152" s="188"/>
      <c r="Q152" s="188"/>
      <c r="R152" s="188"/>
      <c r="S152" s="188"/>
      <c r="T152" s="188"/>
      <c r="U152" s="188"/>
      <c r="V152" s="188"/>
      <c r="W152" s="188"/>
      <c r="X152" s="188"/>
      <c r="Y152" s="188"/>
      <c r="Z152" s="188"/>
      <c r="AA152" s="188"/>
      <c r="AB152" s="188"/>
      <c r="AC152" s="188"/>
      <c r="AD152" s="188"/>
      <c r="AE152" s="188"/>
      <c r="AF152" s="188"/>
      <c r="AG152" s="188"/>
      <c r="AH152" s="188"/>
      <c r="AI152" s="188"/>
      <c r="AJ152" s="188"/>
      <c r="AK152" s="188"/>
      <c r="AL152" s="188"/>
      <c r="AM152" s="188"/>
      <c r="AN152" s="188"/>
      <c r="AO152" s="188"/>
      <c r="AP152" s="188"/>
    </row>
    <row r="153" spans="2:55" s="60" customFormat="1" ht="43.5" customHeight="1" x14ac:dyDescent="0.15">
      <c r="B153" s="188"/>
      <c r="C153" s="198"/>
      <c r="D153" s="198"/>
      <c r="E153" s="198"/>
      <c r="F153" s="198"/>
      <c r="G153" s="198"/>
      <c r="H153" s="198"/>
      <c r="I153" s="198"/>
      <c r="J153" s="198"/>
      <c r="K153" s="198"/>
      <c r="L153" s="198"/>
      <c r="M153" s="198"/>
      <c r="N153" s="198"/>
      <c r="O153" s="198"/>
      <c r="P153" s="198"/>
      <c r="Q153" s="198"/>
      <c r="R153" s="198"/>
      <c r="S153" s="198"/>
      <c r="T153" s="198"/>
      <c r="U153" s="198"/>
      <c r="V153" s="198"/>
      <c r="W153" s="198"/>
      <c r="X153" s="198"/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  <c r="AL153" s="198"/>
      <c r="AM153" s="198"/>
      <c r="AN153" s="198"/>
      <c r="AO153" s="198"/>
      <c r="AP153" s="188"/>
    </row>
    <row r="154" spans="2:55" s="60" customFormat="1" ht="13.5" x14ac:dyDescent="0.15">
      <c r="B154" s="188"/>
      <c r="C154" s="188"/>
      <c r="D154" s="192"/>
      <c r="E154" s="192"/>
      <c r="F154" s="192"/>
      <c r="G154" s="192"/>
      <c r="H154" s="192"/>
      <c r="I154" s="192"/>
      <c r="J154" s="192"/>
      <c r="K154" s="188"/>
      <c r="L154" s="188"/>
      <c r="M154" s="188"/>
      <c r="N154" s="188"/>
      <c r="O154" s="188"/>
      <c r="P154" s="188"/>
      <c r="Q154" s="188"/>
      <c r="R154" s="188"/>
      <c r="S154" s="188"/>
      <c r="T154" s="188"/>
      <c r="U154" s="188"/>
      <c r="V154" s="188"/>
      <c r="W154" s="188"/>
      <c r="X154" s="188"/>
      <c r="Y154" s="188"/>
      <c r="Z154" s="188"/>
      <c r="AA154" s="188"/>
      <c r="AB154" s="188"/>
      <c r="AC154" s="188"/>
      <c r="AD154" s="188"/>
      <c r="AE154" s="188"/>
      <c r="AF154" s="188"/>
      <c r="AG154" s="188"/>
      <c r="AH154" s="188"/>
      <c r="AI154" s="188"/>
      <c r="AJ154" s="188"/>
      <c r="AK154" s="188"/>
      <c r="AL154" s="188"/>
      <c r="AM154" s="188"/>
      <c r="AN154" s="188"/>
      <c r="AO154" s="188"/>
      <c r="AP154" s="188"/>
    </row>
    <row r="155" spans="2:55" s="60" customFormat="1" ht="13.5" x14ac:dyDescent="0.15">
      <c r="B155" s="188"/>
      <c r="C155" s="188"/>
      <c r="D155" s="188"/>
      <c r="E155" s="188"/>
      <c r="F155" s="188"/>
      <c r="G155" s="188"/>
      <c r="H155" s="188"/>
      <c r="I155" s="188"/>
      <c r="J155" s="188"/>
      <c r="K155" s="188"/>
      <c r="L155" s="188"/>
      <c r="M155" s="188"/>
      <c r="N155" s="188"/>
      <c r="O155" s="188"/>
      <c r="P155" s="188"/>
      <c r="Q155" s="188"/>
      <c r="R155" s="188"/>
      <c r="S155" s="188"/>
      <c r="T155" s="188"/>
      <c r="U155" s="188"/>
      <c r="V155" s="188"/>
      <c r="W155" s="188"/>
      <c r="X155" s="188"/>
      <c r="Y155" s="188"/>
      <c r="Z155" s="188"/>
      <c r="AA155" s="188"/>
      <c r="AB155" s="188"/>
      <c r="AC155" s="188"/>
      <c r="AD155" s="188"/>
      <c r="AE155" s="188"/>
      <c r="AF155" s="188"/>
      <c r="AG155" s="188"/>
      <c r="AH155" s="188"/>
      <c r="AI155" s="188"/>
      <c r="AJ155" s="188"/>
      <c r="AK155" s="188"/>
      <c r="AL155" s="188"/>
      <c r="AM155" s="188"/>
      <c r="AN155" s="188"/>
      <c r="AO155" s="188"/>
      <c r="AP155" s="188"/>
    </row>
    <row r="156" spans="2:55" s="60" customFormat="1" ht="13.5" x14ac:dyDescent="0.15">
      <c r="B156" s="188"/>
      <c r="C156" s="188"/>
      <c r="D156" s="188"/>
      <c r="E156" s="188"/>
      <c r="F156" s="188"/>
      <c r="G156" s="188"/>
      <c r="H156" s="188"/>
      <c r="I156" s="188"/>
      <c r="J156" s="188"/>
      <c r="K156" s="188"/>
      <c r="L156" s="188"/>
      <c r="M156" s="188"/>
      <c r="N156" s="188"/>
      <c r="O156" s="188"/>
      <c r="P156" s="188"/>
      <c r="Q156" s="188"/>
      <c r="R156" s="188"/>
      <c r="S156" s="188"/>
      <c r="T156" s="188"/>
      <c r="U156" s="188"/>
      <c r="V156" s="188"/>
      <c r="W156" s="188"/>
      <c r="X156" s="188"/>
      <c r="Y156" s="188"/>
      <c r="Z156" s="188"/>
      <c r="AA156" s="188"/>
      <c r="AB156" s="188"/>
      <c r="AC156" s="188"/>
      <c r="AD156" s="188"/>
      <c r="AE156" s="188"/>
      <c r="AF156" s="188"/>
      <c r="AG156" s="188"/>
      <c r="AH156" s="188"/>
      <c r="AI156" s="188"/>
      <c r="AJ156" s="188"/>
      <c r="AK156" s="188"/>
      <c r="AL156" s="188"/>
      <c r="AM156" s="188"/>
      <c r="AN156" s="188"/>
      <c r="AO156" s="188"/>
      <c r="AP156" s="188"/>
    </row>
    <row r="157" spans="2:55" s="60" customFormat="1" ht="29.45" customHeight="1" x14ac:dyDescent="0.15">
      <c r="B157" s="188"/>
      <c r="C157" s="189"/>
      <c r="D157" s="189"/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8"/>
    </row>
    <row r="158" spans="2:55" s="60" customFormat="1" ht="29.45" customHeight="1" x14ac:dyDescent="0.15">
      <c r="B158" s="188"/>
      <c r="C158" s="189"/>
      <c r="D158" s="189"/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189"/>
      <c r="AP158" s="188"/>
      <c r="AU158" s="62"/>
      <c r="AV158" s="62"/>
      <c r="AW158" s="62"/>
      <c r="AX158" s="62"/>
      <c r="AY158" s="62"/>
      <c r="AZ158" s="62"/>
      <c r="BA158" s="62"/>
      <c r="BB158" s="62"/>
      <c r="BC158" s="62"/>
    </row>
    <row r="159" spans="2:55" s="60" customFormat="1" ht="29.45" customHeight="1" x14ac:dyDescent="0.15">
      <c r="B159" s="188"/>
      <c r="C159" s="189"/>
      <c r="D159" s="189"/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8"/>
      <c r="AU159" s="199"/>
      <c r="AV159" s="199"/>
      <c r="AW159" s="199"/>
      <c r="AX159" s="199"/>
      <c r="AY159" s="199"/>
      <c r="AZ159" s="61"/>
      <c r="BA159" s="61"/>
      <c r="BB159" s="61"/>
      <c r="BC159" s="61"/>
    </row>
    <row r="160" spans="2:55" s="60" customFormat="1" ht="29.45" customHeight="1" x14ac:dyDescent="0.15">
      <c r="B160" s="188"/>
      <c r="C160" s="189"/>
      <c r="D160" s="189"/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8"/>
      <c r="AU160" s="199"/>
      <c r="AV160" s="199"/>
      <c r="AW160" s="199"/>
      <c r="AX160" s="199"/>
      <c r="AY160" s="199"/>
      <c r="AZ160" s="61"/>
      <c r="BA160" s="61"/>
      <c r="BB160" s="61"/>
      <c r="BC160" s="61"/>
    </row>
    <row r="161" spans="2:55" s="60" customFormat="1" ht="29.45" customHeight="1" x14ac:dyDescent="0.15">
      <c r="B161" s="188"/>
      <c r="C161" s="189"/>
      <c r="D161" s="189"/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8"/>
      <c r="AU161" s="62"/>
      <c r="AV161" s="62"/>
      <c r="AW161" s="62"/>
      <c r="AX161" s="62"/>
      <c r="AY161" s="62"/>
      <c r="AZ161" s="61"/>
      <c r="BA161" s="61"/>
      <c r="BB161" s="61"/>
      <c r="BC161" s="61"/>
    </row>
    <row r="162" spans="2:55" s="60" customFormat="1" ht="29.45" customHeight="1" x14ac:dyDescent="0.15">
      <c r="B162" s="188"/>
      <c r="C162" s="189"/>
      <c r="D162" s="189"/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  <c r="AN162" s="189"/>
      <c r="AO162" s="189"/>
      <c r="AP162" s="188"/>
      <c r="AU162" s="62"/>
      <c r="AV162" s="62"/>
      <c r="AW162" s="62"/>
      <c r="AX162" s="62"/>
      <c r="AY162" s="62"/>
      <c r="AZ162" s="61"/>
      <c r="BA162" s="61"/>
      <c r="BB162" s="61"/>
      <c r="BC162" s="61"/>
    </row>
    <row r="163" spans="2:55" s="60" customFormat="1" ht="29.45" customHeight="1" x14ac:dyDescent="0.15">
      <c r="B163" s="188"/>
      <c r="C163" s="189"/>
      <c r="D163" s="189"/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  <c r="AN163" s="189"/>
      <c r="AO163" s="189"/>
      <c r="AP163" s="188"/>
      <c r="AU163" s="62"/>
      <c r="AV163" s="62"/>
      <c r="AW163" s="62"/>
      <c r="AX163" s="62"/>
      <c r="AY163" s="62"/>
      <c r="AZ163" s="61"/>
      <c r="BA163" s="61"/>
      <c r="BB163" s="61"/>
      <c r="BC163" s="61"/>
    </row>
    <row r="164" spans="2:55" s="60" customFormat="1" ht="29.45" customHeight="1" x14ac:dyDescent="0.15">
      <c r="B164" s="188"/>
      <c r="C164" s="189"/>
      <c r="D164" s="189"/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8"/>
      <c r="AU164" s="62"/>
      <c r="AV164" s="62"/>
      <c r="AW164" s="62"/>
      <c r="AX164" s="62"/>
      <c r="AY164" s="62"/>
      <c r="AZ164" s="61"/>
      <c r="BA164" s="61"/>
      <c r="BB164" s="61"/>
      <c r="BC164" s="61"/>
    </row>
    <row r="165" spans="2:55" s="60" customFormat="1" ht="29.45" customHeight="1" x14ac:dyDescent="0.15">
      <c r="B165" s="188"/>
      <c r="C165" s="189"/>
      <c r="D165" s="189"/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8"/>
      <c r="AU165" s="62"/>
      <c r="AV165" s="62"/>
      <c r="AW165" s="62"/>
      <c r="AX165" s="62"/>
      <c r="AY165" s="62"/>
      <c r="AZ165" s="61"/>
      <c r="BA165" s="61"/>
      <c r="BB165" s="61"/>
      <c r="BC165" s="61"/>
    </row>
    <row r="166" spans="2:55" s="60" customFormat="1" ht="29.45" customHeight="1" x14ac:dyDescent="0.15">
      <c r="B166" s="188"/>
      <c r="C166" s="189"/>
      <c r="D166" s="189"/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  <c r="AN166" s="189"/>
      <c r="AO166" s="189"/>
      <c r="AP166" s="188"/>
      <c r="AU166" s="62"/>
      <c r="AV166" s="62"/>
      <c r="AW166" s="62"/>
      <c r="AX166" s="62"/>
      <c r="AY166" s="62"/>
      <c r="AZ166" s="61"/>
      <c r="BA166" s="61"/>
      <c r="BB166" s="61"/>
      <c r="BC166" s="61"/>
    </row>
    <row r="167" spans="2:55" s="60" customFormat="1" ht="29.45" customHeight="1" x14ac:dyDescent="0.15">
      <c r="B167" s="188"/>
      <c r="C167" s="189"/>
      <c r="D167" s="189"/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189"/>
      <c r="AP167" s="188"/>
      <c r="AU167" s="62"/>
      <c r="AV167" s="62"/>
      <c r="AW167" s="62"/>
      <c r="AX167" s="62"/>
      <c r="AY167" s="62"/>
      <c r="AZ167" s="61"/>
      <c r="BA167" s="61"/>
      <c r="BB167" s="61"/>
      <c r="BC167" s="61"/>
    </row>
    <row r="168" spans="2:55" s="60" customFormat="1" ht="13.5" x14ac:dyDescent="0.15">
      <c r="B168" s="188"/>
      <c r="C168" s="188"/>
      <c r="D168" s="188"/>
      <c r="E168" s="188"/>
      <c r="F168" s="188"/>
      <c r="G168" s="188"/>
      <c r="H168" s="188"/>
      <c r="I168" s="188"/>
      <c r="J168" s="188"/>
      <c r="K168" s="188"/>
      <c r="L168" s="188"/>
      <c r="M168" s="188"/>
      <c r="N168" s="188"/>
      <c r="O168" s="188"/>
      <c r="P168" s="188"/>
      <c r="Q168" s="188"/>
      <c r="R168" s="188"/>
      <c r="S168" s="188"/>
      <c r="T168" s="188"/>
      <c r="U168" s="188"/>
      <c r="V168" s="188"/>
      <c r="W168" s="188"/>
      <c r="X168" s="188"/>
      <c r="Y168" s="188"/>
      <c r="Z168" s="188"/>
      <c r="AA168" s="188"/>
      <c r="AB168" s="188"/>
      <c r="AC168" s="188"/>
      <c r="AD168" s="188"/>
      <c r="AE168" s="188"/>
      <c r="AF168" s="188"/>
      <c r="AG168" s="188"/>
      <c r="AH168" s="188"/>
      <c r="AI168" s="188"/>
      <c r="AJ168" s="188"/>
      <c r="AK168" s="188"/>
      <c r="AL168" s="188"/>
      <c r="AM168" s="188"/>
      <c r="AN168" s="188"/>
      <c r="AO168" s="188"/>
      <c r="AP168" s="188"/>
    </row>
    <row r="169" spans="2:55" s="60" customFormat="1" ht="13.5" x14ac:dyDescent="0.15">
      <c r="B169" s="189"/>
      <c r="C169" s="189"/>
      <c r="D169" s="189"/>
      <c r="E169" s="188"/>
      <c r="F169" s="188"/>
      <c r="G169" s="188"/>
      <c r="H169" s="188"/>
      <c r="I169" s="188"/>
      <c r="J169" s="193"/>
      <c r="K169" s="188"/>
      <c r="L169" s="188"/>
      <c r="M169" s="188"/>
      <c r="N169" s="188"/>
      <c r="O169" s="188"/>
      <c r="P169" s="188"/>
      <c r="Q169" s="188"/>
      <c r="R169" s="188"/>
      <c r="S169" s="188"/>
      <c r="T169" s="188"/>
      <c r="U169" s="188"/>
      <c r="V169" s="188"/>
      <c r="W169" s="188"/>
      <c r="X169" s="188"/>
      <c r="Y169" s="188"/>
      <c r="Z169" s="188"/>
      <c r="AA169" s="188"/>
      <c r="AB169" s="188"/>
      <c r="AC169" s="188"/>
      <c r="AD169" s="188"/>
      <c r="AE169" s="188"/>
      <c r="AF169" s="188"/>
      <c r="AG169" s="188"/>
      <c r="AH169" s="188"/>
      <c r="AI169" s="188"/>
      <c r="AJ169" s="188"/>
      <c r="AK169" s="188"/>
      <c r="AL169" s="188"/>
      <c r="AM169" s="188"/>
      <c r="AN169" s="188"/>
      <c r="AO169" s="188"/>
      <c r="AP169" s="188"/>
      <c r="AU169" s="62"/>
      <c r="AV169" s="62"/>
      <c r="AW169" s="62"/>
      <c r="AX169" s="62"/>
      <c r="AY169" s="62"/>
    </row>
    <row r="170" spans="2:55" s="60" customFormat="1" ht="13.5" x14ac:dyDescent="0.15">
      <c r="B170" s="188"/>
      <c r="C170" s="188"/>
      <c r="D170" s="188"/>
      <c r="E170" s="188"/>
      <c r="F170" s="188"/>
      <c r="G170" s="188"/>
      <c r="H170" s="188"/>
      <c r="I170" s="188"/>
      <c r="J170" s="193"/>
      <c r="K170" s="188"/>
      <c r="L170" s="188"/>
      <c r="M170" s="188"/>
      <c r="N170" s="188"/>
      <c r="O170" s="188"/>
      <c r="P170" s="188"/>
      <c r="Q170" s="188"/>
      <c r="R170" s="188"/>
      <c r="S170" s="188"/>
      <c r="T170" s="188"/>
      <c r="U170" s="188"/>
      <c r="V170" s="188"/>
      <c r="W170" s="188"/>
      <c r="X170" s="188"/>
      <c r="Y170" s="188"/>
      <c r="Z170" s="188"/>
      <c r="AA170" s="188"/>
      <c r="AB170" s="188"/>
      <c r="AC170" s="188"/>
      <c r="AD170" s="188"/>
      <c r="AE170" s="188"/>
      <c r="AF170" s="188"/>
      <c r="AG170" s="188"/>
      <c r="AH170" s="188"/>
      <c r="AI170" s="188"/>
      <c r="AJ170" s="188"/>
      <c r="AK170" s="188"/>
      <c r="AL170" s="188"/>
      <c r="AM170" s="188"/>
      <c r="AN170" s="188"/>
      <c r="AO170" s="188"/>
      <c r="AP170" s="188"/>
      <c r="AU170" s="62"/>
      <c r="AV170" s="62"/>
      <c r="AW170" s="62"/>
      <c r="AX170" s="62"/>
      <c r="AY170" s="62"/>
    </row>
    <row r="171" spans="2:55" ht="16.5" customHeight="1" x14ac:dyDescent="0.15"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</row>
    <row r="172" spans="2:55" s="60" customFormat="1" ht="13.5" x14ac:dyDescent="0.15">
      <c r="B172" s="188"/>
      <c r="C172" s="188"/>
      <c r="D172" s="188"/>
      <c r="E172" s="188"/>
      <c r="F172" s="188"/>
      <c r="G172" s="188"/>
      <c r="H172" s="188"/>
      <c r="I172" s="188"/>
      <c r="J172" s="188"/>
      <c r="K172" s="188"/>
      <c r="L172" s="188"/>
      <c r="M172" s="188"/>
      <c r="N172" s="188"/>
      <c r="O172" s="188"/>
      <c r="P172" s="188"/>
      <c r="Q172" s="188"/>
      <c r="R172" s="188"/>
      <c r="S172" s="188"/>
      <c r="T172" s="188"/>
      <c r="U172" s="188"/>
      <c r="V172" s="188"/>
      <c r="W172" s="188"/>
      <c r="X172" s="188"/>
      <c r="Y172" s="188"/>
      <c r="Z172" s="188"/>
      <c r="AA172" s="188"/>
      <c r="AB172" s="188"/>
      <c r="AC172" s="188"/>
      <c r="AD172" s="188"/>
      <c r="AE172" s="188"/>
      <c r="AF172" s="188"/>
      <c r="AG172" s="188"/>
      <c r="AH172" s="188"/>
      <c r="AI172" s="188"/>
      <c r="AJ172" s="188"/>
      <c r="AK172" s="188"/>
      <c r="AL172" s="188"/>
      <c r="AM172" s="188"/>
      <c r="AN172" s="188"/>
      <c r="AO172" s="188"/>
      <c r="AP172" s="188"/>
    </row>
    <row r="173" spans="2:55" s="60" customFormat="1" ht="13.5" x14ac:dyDescent="0.15">
      <c r="B173" s="189"/>
      <c r="C173" s="189"/>
      <c r="D173" s="189"/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9"/>
      <c r="AK173" s="189"/>
      <c r="AL173" s="189"/>
      <c r="AM173" s="189"/>
      <c r="AN173" s="189"/>
      <c r="AO173" s="189"/>
      <c r="AP173" s="189"/>
    </row>
    <row r="174" spans="2:55" s="60" customFormat="1" ht="13.5" x14ac:dyDescent="0.15">
      <c r="B174" s="158"/>
      <c r="C174" s="158"/>
      <c r="D174" s="158"/>
      <c r="E174" s="158"/>
      <c r="F174" s="158"/>
      <c r="G174" s="158"/>
      <c r="H174" s="158"/>
      <c r="I174" s="158"/>
      <c r="J174" s="158"/>
      <c r="K174" s="158"/>
      <c r="L174" s="158"/>
      <c r="M174" s="158"/>
      <c r="N174" s="158"/>
      <c r="O174" s="158"/>
      <c r="P174" s="158"/>
      <c r="Q174" s="158"/>
      <c r="R174" s="158"/>
      <c r="S174" s="158"/>
      <c r="T174" s="158"/>
      <c r="U174" s="158"/>
      <c r="V174" s="158"/>
      <c r="W174" s="158"/>
      <c r="X174" s="158"/>
      <c r="Y174" s="158"/>
      <c r="Z174" s="158"/>
      <c r="AA174" s="158"/>
      <c r="AB174" s="158"/>
      <c r="AC174" s="158"/>
      <c r="AD174" s="158"/>
      <c r="AE174" s="158"/>
      <c r="AF174" s="158"/>
      <c r="AG174" s="158"/>
      <c r="AH174" s="158"/>
      <c r="AI174" s="158"/>
      <c r="AJ174" s="158"/>
      <c r="AK174" s="158"/>
      <c r="AL174" s="158"/>
      <c r="AM174" s="158"/>
      <c r="AN174" s="158"/>
      <c r="AO174" s="158"/>
      <c r="AP174" s="158"/>
    </row>
    <row r="175" spans="2:55" s="60" customFormat="1" ht="14.25" x14ac:dyDescent="0.15">
      <c r="B175" s="190"/>
      <c r="C175" s="190"/>
      <c r="D175" s="190"/>
      <c r="E175" s="190"/>
      <c r="F175" s="190"/>
      <c r="G175" s="190"/>
      <c r="H175" s="190"/>
      <c r="I175" s="190"/>
      <c r="J175" s="190"/>
      <c r="K175" s="190"/>
      <c r="L175" s="190"/>
      <c r="M175" s="190"/>
      <c r="N175" s="190"/>
      <c r="O175" s="190"/>
      <c r="P175" s="190"/>
      <c r="Q175" s="190"/>
      <c r="R175" s="190"/>
      <c r="S175" s="190"/>
      <c r="T175" s="190"/>
      <c r="U175" s="190"/>
      <c r="V175" s="190"/>
      <c r="W175" s="190"/>
      <c r="X175" s="190"/>
      <c r="Y175" s="190"/>
      <c r="Z175" s="190"/>
      <c r="AA175" s="190"/>
      <c r="AB175" s="190"/>
      <c r="AC175" s="190"/>
      <c r="AD175" s="190"/>
      <c r="AE175" s="190"/>
      <c r="AF175" s="190"/>
      <c r="AG175" s="190"/>
      <c r="AH175" s="190"/>
      <c r="AI175" s="190"/>
      <c r="AJ175" s="190"/>
      <c r="AK175" s="190"/>
      <c r="AL175" s="190"/>
      <c r="AM175" s="190"/>
      <c r="AN175" s="190"/>
      <c r="AO175" s="190"/>
      <c r="AP175" s="188"/>
    </row>
    <row r="176" spans="2:55" s="60" customFormat="1" ht="13.5" x14ac:dyDescent="0.15">
      <c r="B176" s="188"/>
      <c r="C176" s="188"/>
      <c r="D176" s="188"/>
      <c r="E176" s="188"/>
      <c r="F176" s="188"/>
      <c r="G176" s="188"/>
      <c r="H176" s="188"/>
      <c r="I176" s="188"/>
      <c r="J176" s="188"/>
      <c r="K176" s="188"/>
      <c r="L176" s="188"/>
      <c r="M176" s="188"/>
      <c r="N176" s="188"/>
      <c r="O176" s="188"/>
      <c r="P176" s="188"/>
      <c r="Q176" s="188"/>
      <c r="R176" s="188"/>
      <c r="S176" s="188"/>
      <c r="T176" s="188"/>
      <c r="U176" s="188"/>
      <c r="V176" s="188"/>
      <c r="W176" s="188"/>
      <c r="X176" s="188"/>
      <c r="Y176" s="188"/>
      <c r="Z176" s="188"/>
      <c r="AA176" s="188"/>
      <c r="AB176" s="188"/>
      <c r="AC176" s="188"/>
      <c r="AD176" s="188"/>
      <c r="AE176" s="188"/>
      <c r="AF176" s="188"/>
      <c r="AG176" s="188"/>
      <c r="AH176" s="189"/>
      <c r="AI176" s="189"/>
      <c r="AJ176" s="189"/>
      <c r="AK176" s="189"/>
      <c r="AL176" s="189"/>
      <c r="AM176" s="189"/>
      <c r="AN176" s="189"/>
      <c r="AO176" s="189"/>
      <c r="AP176" s="188"/>
    </row>
    <row r="177" spans="2:55" s="60" customFormat="1" ht="21.75" customHeight="1" x14ac:dyDescent="0.15">
      <c r="B177" s="188"/>
      <c r="C177" s="188"/>
      <c r="D177" s="188"/>
      <c r="E177" s="188"/>
      <c r="F177" s="188"/>
      <c r="G177" s="188"/>
      <c r="H177" s="188"/>
      <c r="I177" s="188"/>
      <c r="J177" s="188"/>
      <c r="K177" s="188"/>
      <c r="L177" s="188"/>
      <c r="M177" s="188"/>
      <c r="N177" s="188"/>
      <c r="O177" s="188"/>
      <c r="P177" s="188"/>
      <c r="Q177" s="188"/>
      <c r="R177" s="188"/>
      <c r="S177" s="188"/>
      <c r="T177" s="188"/>
      <c r="U177" s="188"/>
      <c r="V177" s="188"/>
      <c r="W177" s="188"/>
      <c r="X177" s="188"/>
      <c r="Y177" s="188"/>
      <c r="Z177" s="188"/>
      <c r="AA177" s="188"/>
      <c r="AB177" s="188"/>
      <c r="AC177" s="188"/>
      <c r="AD177" s="188"/>
      <c r="AE177" s="188"/>
      <c r="AF177" s="188"/>
      <c r="AG177" s="188"/>
      <c r="AH177" s="189"/>
      <c r="AI177" s="189"/>
      <c r="AJ177" s="189"/>
      <c r="AK177" s="189"/>
      <c r="AL177" s="189"/>
      <c r="AM177" s="189"/>
      <c r="AN177" s="189"/>
      <c r="AO177" s="189"/>
      <c r="AP177" s="188"/>
    </row>
    <row r="178" spans="2:55" s="60" customFormat="1" ht="14.25" x14ac:dyDescent="0.15">
      <c r="B178" s="190"/>
      <c r="C178" s="190"/>
      <c r="D178" s="190"/>
      <c r="E178" s="190"/>
      <c r="F178" s="190"/>
      <c r="G178" s="190"/>
      <c r="H178" s="190"/>
      <c r="I178" s="190"/>
      <c r="J178" s="190"/>
      <c r="K178" s="190"/>
      <c r="L178" s="188"/>
      <c r="M178" s="188"/>
      <c r="N178" s="188"/>
      <c r="O178" s="188"/>
      <c r="P178" s="188"/>
      <c r="Q178" s="188"/>
      <c r="R178" s="188"/>
      <c r="S178" s="188"/>
      <c r="T178" s="188"/>
      <c r="U178" s="188"/>
      <c r="V178" s="188"/>
      <c r="W178" s="188"/>
      <c r="X178" s="188"/>
      <c r="Y178" s="188"/>
      <c r="Z178" s="188"/>
      <c r="AA178" s="188"/>
      <c r="AB178" s="188"/>
      <c r="AC178" s="188"/>
      <c r="AD178" s="188"/>
      <c r="AE178" s="188"/>
      <c r="AF178" s="188"/>
      <c r="AG178" s="188"/>
      <c r="AH178" s="188"/>
      <c r="AI178" s="188"/>
      <c r="AJ178" s="188"/>
      <c r="AK178" s="188"/>
      <c r="AL178" s="188"/>
      <c r="AM178" s="188"/>
      <c r="AN178" s="188"/>
      <c r="AO178" s="188"/>
      <c r="AP178" s="188"/>
    </row>
    <row r="179" spans="2:55" s="60" customFormat="1" ht="13.5" x14ac:dyDescent="0.15">
      <c r="B179" s="188"/>
      <c r="C179" s="188"/>
      <c r="D179" s="188"/>
      <c r="E179" s="188"/>
      <c r="F179" s="188"/>
      <c r="G179" s="188"/>
      <c r="H179" s="188"/>
      <c r="I179" s="188"/>
      <c r="J179" s="188"/>
      <c r="K179" s="188"/>
      <c r="L179" s="188"/>
      <c r="M179" s="188"/>
      <c r="N179" s="188"/>
      <c r="O179" s="188"/>
      <c r="P179" s="188"/>
      <c r="Q179" s="188"/>
      <c r="R179" s="188"/>
      <c r="S179" s="188"/>
      <c r="T179" s="188"/>
      <c r="U179" s="188"/>
      <c r="V179" s="188"/>
      <c r="W179" s="188"/>
      <c r="X179" s="188"/>
      <c r="Y179" s="188"/>
      <c r="Z179" s="188"/>
      <c r="AA179" s="188"/>
      <c r="AB179" s="188"/>
      <c r="AC179" s="188"/>
      <c r="AD179" s="188"/>
      <c r="AE179" s="188"/>
      <c r="AF179" s="188"/>
      <c r="AG179" s="188"/>
      <c r="AH179" s="188"/>
      <c r="AI179" s="188"/>
      <c r="AJ179" s="188"/>
      <c r="AK179" s="188"/>
      <c r="AL179" s="188"/>
      <c r="AM179" s="188"/>
      <c r="AN179" s="188"/>
      <c r="AO179" s="188"/>
      <c r="AP179" s="188"/>
    </row>
    <row r="180" spans="2:55" s="60" customFormat="1" ht="42" customHeight="1" x14ac:dyDescent="0.15">
      <c r="B180" s="188"/>
      <c r="C180" s="189"/>
      <c r="D180" s="189"/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8"/>
      <c r="AA180" s="188"/>
      <c r="AB180" s="188"/>
      <c r="AC180" s="188"/>
      <c r="AD180" s="195"/>
      <c r="AE180" s="195"/>
      <c r="AF180" s="195"/>
      <c r="AG180" s="195"/>
      <c r="AH180" s="189"/>
      <c r="AI180" s="189"/>
      <c r="AJ180" s="189"/>
      <c r="AK180" s="189"/>
      <c r="AL180" s="189"/>
      <c r="AM180" s="189"/>
      <c r="AN180" s="189"/>
      <c r="AO180" s="189"/>
      <c r="AP180" s="188"/>
    </row>
    <row r="181" spans="2:55" s="60" customFormat="1" ht="24" customHeight="1" x14ac:dyDescent="0.15">
      <c r="B181" s="188"/>
      <c r="C181" s="188"/>
      <c r="D181" s="188"/>
      <c r="E181" s="188"/>
      <c r="F181" s="188"/>
      <c r="G181" s="188"/>
      <c r="H181" s="188"/>
      <c r="I181" s="188"/>
      <c r="J181" s="188"/>
      <c r="K181" s="188"/>
      <c r="L181" s="188"/>
      <c r="M181" s="188"/>
      <c r="N181" s="188"/>
      <c r="O181" s="188"/>
      <c r="P181" s="188"/>
      <c r="Q181" s="188"/>
      <c r="R181" s="188"/>
      <c r="S181" s="188"/>
      <c r="T181" s="188"/>
      <c r="U181" s="188"/>
      <c r="V181" s="188"/>
      <c r="W181" s="188"/>
      <c r="X181" s="188"/>
      <c r="Y181" s="188"/>
      <c r="Z181" s="188"/>
      <c r="AA181" s="188"/>
      <c r="AB181" s="188"/>
      <c r="AC181" s="188"/>
      <c r="AD181" s="188"/>
      <c r="AE181" s="188"/>
      <c r="AF181" s="188"/>
      <c r="AG181" s="188"/>
      <c r="AH181" s="188"/>
      <c r="AI181" s="188"/>
      <c r="AJ181" s="188"/>
      <c r="AK181" s="188"/>
      <c r="AL181" s="188"/>
      <c r="AM181" s="188"/>
      <c r="AN181" s="188"/>
      <c r="AO181" s="188"/>
      <c r="AP181" s="188"/>
    </row>
    <row r="182" spans="2:55" s="60" customFormat="1" ht="34.5" customHeight="1" x14ac:dyDescent="0.15">
      <c r="B182" s="188"/>
      <c r="C182" s="189"/>
      <c r="D182" s="189"/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8"/>
    </row>
    <row r="183" spans="2:55" s="60" customFormat="1" ht="24" customHeight="1" x14ac:dyDescent="0.15">
      <c r="B183" s="188"/>
      <c r="C183" s="188"/>
      <c r="D183" s="188"/>
      <c r="E183" s="188"/>
      <c r="F183" s="188"/>
      <c r="G183" s="188"/>
      <c r="H183" s="188"/>
      <c r="I183" s="188"/>
      <c r="J183" s="188"/>
      <c r="K183" s="188"/>
      <c r="L183" s="188"/>
      <c r="M183" s="188"/>
      <c r="N183" s="188"/>
      <c r="O183" s="188"/>
      <c r="P183" s="188"/>
      <c r="Q183" s="188"/>
      <c r="R183" s="188"/>
      <c r="S183" s="188"/>
      <c r="T183" s="188"/>
      <c r="U183" s="188"/>
      <c r="V183" s="188"/>
      <c r="W183" s="188"/>
      <c r="X183" s="188"/>
      <c r="Y183" s="188"/>
      <c r="Z183" s="188"/>
      <c r="AA183" s="188"/>
      <c r="AB183" s="188"/>
      <c r="AC183" s="188"/>
      <c r="AD183" s="188"/>
      <c r="AE183" s="188"/>
      <c r="AF183" s="188"/>
      <c r="AG183" s="188"/>
      <c r="AH183" s="188"/>
      <c r="AI183" s="188"/>
      <c r="AJ183" s="188"/>
      <c r="AK183" s="188"/>
      <c r="AL183" s="188"/>
      <c r="AM183" s="188"/>
      <c r="AN183" s="188"/>
      <c r="AO183" s="188"/>
      <c r="AP183" s="188"/>
    </row>
    <row r="184" spans="2:55" s="60" customFormat="1" ht="35.25" customHeight="1" x14ac:dyDescent="0.15">
      <c r="B184" s="188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8"/>
      <c r="AA184" s="188"/>
      <c r="AB184" s="188"/>
      <c r="AC184" s="188"/>
      <c r="AD184" s="188"/>
      <c r="AE184" s="188"/>
      <c r="AF184" s="188"/>
      <c r="AG184" s="188"/>
      <c r="AH184" s="188"/>
      <c r="AI184" s="188"/>
      <c r="AJ184" s="188"/>
      <c r="AK184" s="188"/>
      <c r="AL184" s="188"/>
      <c r="AM184" s="188"/>
      <c r="AN184" s="188"/>
      <c r="AO184" s="188"/>
      <c r="AP184" s="188"/>
    </row>
    <row r="185" spans="2:55" s="60" customFormat="1" ht="24" customHeight="1" x14ac:dyDescent="0.15">
      <c r="B185" s="188"/>
      <c r="C185" s="188"/>
      <c r="D185" s="188"/>
      <c r="E185" s="188"/>
      <c r="F185" s="188"/>
      <c r="G185" s="188"/>
      <c r="H185" s="188"/>
      <c r="I185" s="188"/>
      <c r="J185" s="188"/>
      <c r="K185" s="188"/>
      <c r="L185" s="188"/>
      <c r="M185" s="188"/>
      <c r="N185" s="188"/>
      <c r="O185" s="188"/>
      <c r="P185" s="188"/>
      <c r="Q185" s="188"/>
      <c r="R185" s="188"/>
      <c r="S185" s="188"/>
      <c r="T185" s="188"/>
      <c r="U185" s="188"/>
      <c r="V185" s="188"/>
      <c r="W185" s="188"/>
      <c r="X185" s="188"/>
      <c r="Y185" s="188"/>
      <c r="Z185" s="188"/>
      <c r="AA185" s="188"/>
      <c r="AB185" s="188"/>
      <c r="AC185" s="188"/>
      <c r="AD185" s="188"/>
      <c r="AE185" s="188"/>
      <c r="AF185" s="188"/>
      <c r="AG185" s="188"/>
      <c r="AH185" s="188"/>
      <c r="AI185" s="188"/>
      <c r="AJ185" s="188"/>
      <c r="AK185" s="188"/>
      <c r="AL185" s="188"/>
      <c r="AM185" s="188"/>
      <c r="AN185" s="188"/>
      <c r="AO185" s="188"/>
      <c r="AP185" s="188"/>
    </row>
    <row r="186" spans="2:55" s="60" customFormat="1" ht="21.75" customHeight="1" x14ac:dyDescent="0.15">
      <c r="B186" s="188"/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188"/>
      <c r="N186" s="191"/>
      <c r="O186" s="188"/>
      <c r="P186" s="188"/>
      <c r="Q186" s="188"/>
      <c r="R186" s="188"/>
      <c r="S186" s="188"/>
      <c r="T186" s="188"/>
      <c r="U186" s="188"/>
      <c r="V186" s="188"/>
      <c r="W186" s="188"/>
      <c r="X186" s="188"/>
      <c r="Y186" s="188"/>
      <c r="Z186" s="188"/>
      <c r="AA186" s="188"/>
      <c r="AB186" s="188"/>
      <c r="AC186" s="188"/>
      <c r="AD186" s="188"/>
      <c r="AE186" s="188"/>
      <c r="AF186" s="188"/>
      <c r="AG186" s="188"/>
      <c r="AH186" s="188"/>
      <c r="AI186" s="188"/>
      <c r="AJ186" s="188"/>
      <c r="AK186" s="188"/>
      <c r="AL186" s="188"/>
      <c r="AM186" s="188"/>
      <c r="AN186" s="188"/>
      <c r="AO186" s="188"/>
      <c r="AP186" s="188"/>
    </row>
    <row r="187" spans="2:55" s="60" customFormat="1" ht="43.5" customHeight="1" x14ac:dyDescent="0.15">
      <c r="B187" s="188"/>
      <c r="C187" s="189"/>
      <c r="D187" s="189"/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189"/>
      <c r="AK187" s="189"/>
      <c r="AL187" s="189"/>
      <c r="AM187" s="189"/>
      <c r="AN187" s="189"/>
      <c r="AO187" s="189"/>
      <c r="AP187" s="188"/>
    </row>
    <row r="188" spans="2:55" s="60" customFormat="1" ht="13.5" x14ac:dyDescent="0.15">
      <c r="B188" s="188"/>
      <c r="C188" s="188"/>
      <c r="D188" s="192"/>
      <c r="E188" s="192"/>
      <c r="F188" s="192"/>
      <c r="G188" s="192"/>
      <c r="H188" s="192"/>
      <c r="I188" s="192"/>
      <c r="J188" s="192"/>
      <c r="K188" s="188"/>
      <c r="L188" s="188"/>
      <c r="M188" s="188"/>
      <c r="N188" s="188"/>
      <c r="O188" s="188"/>
      <c r="P188" s="188"/>
      <c r="Q188" s="188"/>
      <c r="R188" s="188"/>
      <c r="S188" s="188"/>
      <c r="T188" s="188"/>
      <c r="U188" s="188"/>
      <c r="V188" s="188"/>
      <c r="W188" s="188"/>
      <c r="X188" s="188"/>
      <c r="Y188" s="188"/>
      <c r="Z188" s="188"/>
      <c r="AA188" s="188"/>
      <c r="AB188" s="188"/>
      <c r="AC188" s="188"/>
      <c r="AD188" s="188"/>
      <c r="AE188" s="188"/>
      <c r="AF188" s="188"/>
      <c r="AG188" s="188"/>
      <c r="AH188" s="188"/>
      <c r="AI188" s="188"/>
      <c r="AJ188" s="188"/>
      <c r="AK188" s="188"/>
      <c r="AL188" s="188"/>
      <c r="AM188" s="188"/>
      <c r="AN188" s="188"/>
      <c r="AO188" s="188"/>
      <c r="AP188" s="188"/>
    </row>
    <row r="189" spans="2:55" s="60" customFormat="1" ht="13.5" x14ac:dyDescent="0.15">
      <c r="B189" s="188"/>
      <c r="C189" s="188"/>
      <c r="D189" s="188"/>
      <c r="E189" s="188"/>
      <c r="F189" s="188"/>
      <c r="G189" s="188"/>
      <c r="H189" s="188"/>
      <c r="I189" s="188"/>
      <c r="J189" s="188"/>
      <c r="K189" s="188"/>
      <c r="L189" s="188"/>
      <c r="M189" s="188"/>
      <c r="N189" s="188"/>
      <c r="O189" s="188"/>
      <c r="P189" s="188"/>
      <c r="Q189" s="188"/>
      <c r="R189" s="188"/>
      <c r="S189" s="188"/>
      <c r="T189" s="188"/>
      <c r="U189" s="188"/>
      <c r="V189" s="188"/>
      <c r="W189" s="188"/>
      <c r="X189" s="188"/>
      <c r="Y189" s="188"/>
      <c r="Z189" s="188"/>
      <c r="AA189" s="188"/>
      <c r="AB189" s="188"/>
      <c r="AC189" s="188"/>
      <c r="AD189" s="188"/>
      <c r="AE189" s="188"/>
      <c r="AF189" s="188"/>
      <c r="AG189" s="188"/>
      <c r="AH189" s="188"/>
      <c r="AI189" s="188"/>
      <c r="AJ189" s="188"/>
      <c r="AK189" s="188"/>
      <c r="AL189" s="188"/>
      <c r="AM189" s="188"/>
      <c r="AN189" s="188"/>
      <c r="AO189" s="188"/>
      <c r="AP189" s="188"/>
    </row>
    <row r="190" spans="2:55" s="60" customFormat="1" ht="13.5" x14ac:dyDescent="0.15">
      <c r="B190" s="188"/>
      <c r="C190" s="188"/>
      <c r="D190" s="188"/>
      <c r="E190" s="188"/>
      <c r="F190" s="188"/>
      <c r="G190" s="188"/>
      <c r="H190" s="188"/>
      <c r="I190" s="188"/>
      <c r="J190" s="188"/>
      <c r="K190" s="188"/>
      <c r="L190" s="188"/>
      <c r="M190" s="188"/>
      <c r="N190" s="188"/>
      <c r="O190" s="188"/>
      <c r="P190" s="188"/>
      <c r="Q190" s="188"/>
      <c r="R190" s="188"/>
      <c r="S190" s="188"/>
      <c r="T190" s="188"/>
      <c r="U190" s="188"/>
      <c r="V190" s="188"/>
      <c r="W190" s="188"/>
      <c r="X190" s="188"/>
      <c r="Y190" s="188"/>
      <c r="Z190" s="188"/>
      <c r="AA190" s="188"/>
      <c r="AB190" s="188"/>
      <c r="AC190" s="188"/>
      <c r="AD190" s="188"/>
      <c r="AE190" s="188"/>
      <c r="AF190" s="188"/>
      <c r="AG190" s="188"/>
      <c r="AH190" s="188"/>
      <c r="AI190" s="188"/>
      <c r="AJ190" s="188"/>
      <c r="AK190" s="188"/>
      <c r="AL190" s="188"/>
      <c r="AM190" s="188"/>
      <c r="AN190" s="188"/>
      <c r="AO190" s="188"/>
      <c r="AP190" s="188"/>
    </row>
    <row r="191" spans="2:55" s="60" customFormat="1" ht="29.45" customHeight="1" x14ac:dyDescent="0.15">
      <c r="B191" s="188"/>
      <c r="C191" s="189"/>
      <c r="D191" s="189"/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189"/>
      <c r="AK191" s="189"/>
      <c r="AL191" s="189"/>
      <c r="AM191" s="189"/>
      <c r="AN191" s="189"/>
      <c r="AO191" s="189"/>
      <c r="AP191" s="188"/>
    </row>
    <row r="192" spans="2:55" s="60" customFormat="1" ht="29.45" customHeight="1" x14ac:dyDescent="0.15">
      <c r="B192" s="188"/>
      <c r="C192" s="189"/>
      <c r="D192" s="189"/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9"/>
      <c r="AK192" s="189"/>
      <c r="AL192" s="189"/>
      <c r="AM192" s="189"/>
      <c r="AN192" s="189"/>
      <c r="AO192" s="189"/>
      <c r="AP192" s="188"/>
      <c r="AU192" s="62"/>
      <c r="AV192" s="62"/>
      <c r="AW192" s="62"/>
      <c r="AX192" s="62"/>
      <c r="AY192" s="62"/>
      <c r="AZ192" s="62"/>
      <c r="BA192" s="62"/>
      <c r="BB192" s="62"/>
      <c r="BC192" s="62"/>
    </row>
    <row r="193" spans="2:55" s="60" customFormat="1" ht="29.45" customHeight="1" x14ac:dyDescent="0.15">
      <c r="B193" s="188"/>
      <c r="C193" s="189"/>
      <c r="D193" s="189"/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C193" s="189"/>
      <c r="AD193" s="189"/>
      <c r="AE193" s="189"/>
      <c r="AF193" s="189"/>
      <c r="AG193" s="189"/>
      <c r="AH193" s="189"/>
      <c r="AI193" s="189"/>
      <c r="AJ193" s="189"/>
      <c r="AK193" s="189"/>
      <c r="AL193" s="189"/>
      <c r="AM193" s="189"/>
      <c r="AN193" s="189"/>
      <c r="AO193" s="189"/>
      <c r="AP193" s="188"/>
      <c r="AU193" s="199"/>
      <c r="AV193" s="199"/>
      <c r="AW193" s="199"/>
      <c r="AX193" s="199"/>
      <c r="AY193" s="199"/>
      <c r="AZ193" s="61"/>
      <c r="BA193" s="61"/>
      <c r="BB193" s="61"/>
      <c r="BC193" s="61"/>
    </row>
    <row r="194" spans="2:55" s="60" customFormat="1" ht="29.45" customHeight="1" x14ac:dyDescent="0.15">
      <c r="B194" s="188"/>
      <c r="C194" s="189"/>
      <c r="D194" s="189"/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C194" s="189"/>
      <c r="AD194" s="189"/>
      <c r="AE194" s="189"/>
      <c r="AF194" s="189"/>
      <c r="AG194" s="189"/>
      <c r="AH194" s="189"/>
      <c r="AI194" s="189"/>
      <c r="AJ194" s="189"/>
      <c r="AK194" s="189"/>
      <c r="AL194" s="189"/>
      <c r="AM194" s="189"/>
      <c r="AN194" s="189"/>
      <c r="AO194" s="189"/>
      <c r="AP194" s="188"/>
      <c r="AU194" s="199"/>
      <c r="AV194" s="199"/>
      <c r="AW194" s="199"/>
      <c r="AX194" s="199"/>
      <c r="AY194" s="199"/>
      <c r="AZ194" s="61"/>
      <c r="BA194" s="61"/>
      <c r="BB194" s="61"/>
      <c r="BC194" s="61"/>
    </row>
    <row r="195" spans="2:55" s="60" customFormat="1" ht="29.45" customHeight="1" x14ac:dyDescent="0.15">
      <c r="B195" s="188"/>
      <c r="C195" s="189"/>
      <c r="D195" s="189"/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  <c r="AM195" s="189"/>
      <c r="AN195" s="189"/>
      <c r="AO195" s="189"/>
      <c r="AP195" s="188"/>
      <c r="AU195" s="62"/>
      <c r="AV195" s="62"/>
      <c r="AW195" s="62"/>
      <c r="AX195" s="62"/>
      <c r="AY195" s="62"/>
      <c r="AZ195" s="61"/>
      <c r="BA195" s="61"/>
      <c r="BB195" s="61"/>
      <c r="BC195" s="61"/>
    </row>
    <row r="196" spans="2:55" s="60" customFormat="1" ht="29.45" customHeight="1" x14ac:dyDescent="0.15">
      <c r="B196" s="188"/>
      <c r="C196" s="189"/>
      <c r="D196" s="189"/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8"/>
      <c r="AU196" s="62"/>
      <c r="AV196" s="62"/>
      <c r="AW196" s="62"/>
      <c r="AX196" s="62"/>
      <c r="AY196" s="62"/>
      <c r="AZ196" s="61"/>
      <c r="BA196" s="61"/>
      <c r="BB196" s="61"/>
      <c r="BC196" s="61"/>
    </row>
    <row r="197" spans="2:55" s="60" customFormat="1" ht="29.45" customHeight="1" x14ac:dyDescent="0.15">
      <c r="B197" s="188"/>
      <c r="C197" s="189"/>
      <c r="D197" s="189"/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9"/>
      <c r="AK197" s="189"/>
      <c r="AL197" s="189"/>
      <c r="AM197" s="189"/>
      <c r="AN197" s="189"/>
      <c r="AO197" s="189"/>
      <c r="AP197" s="188"/>
      <c r="AU197" s="62"/>
      <c r="AV197" s="62"/>
      <c r="AW197" s="62"/>
      <c r="AX197" s="62"/>
      <c r="AY197" s="62"/>
      <c r="AZ197" s="61"/>
      <c r="BA197" s="61"/>
      <c r="BB197" s="61"/>
      <c r="BC197" s="61"/>
    </row>
    <row r="198" spans="2:55" s="60" customFormat="1" ht="29.45" customHeight="1" x14ac:dyDescent="0.15">
      <c r="B198" s="188"/>
      <c r="C198" s="189"/>
      <c r="D198" s="189"/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9"/>
      <c r="AK198" s="189"/>
      <c r="AL198" s="189"/>
      <c r="AM198" s="189"/>
      <c r="AN198" s="189"/>
      <c r="AO198" s="189"/>
      <c r="AP198" s="188"/>
      <c r="AU198" s="62"/>
      <c r="AV198" s="62"/>
      <c r="AW198" s="62"/>
      <c r="AX198" s="62"/>
      <c r="AY198" s="62"/>
      <c r="AZ198" s="61"/>
      <c r="BA198" s="61"/>
      <c r="BB198" s="61"/>
      <c r="BC198" s="61"/>
    </row>
    <row r="199" spans="2:55" s="60" customFormat="1" ht="29.45" customHeight="1" x14ac:dyDescent="0.15">
      <c r="B199" s="188"/>
      <c r="C199" s="189"/>
      <c r="D199" s="189"/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89"/>
      <c r="AO199" s="189"/>
      <c r="AP199" s="188"/>
      <c r="AU199" s="62"/>
      <c r="AV199" s="62"/>
      <c r="AW199" s="62"/>
      <c r="AX199" s="62"/>
      <c r="AY199" s="62"/>
      <c r="AZ199" s="61"/>
      <c r="BA199" s="61"/>
      <c r="BB199" s="61"/>
      <c r="BC199" s="61"/>
    </row>
    <row r="200" spans="2:55" s="60" customFormat="1" ht="29.45" customHeight="1" x14ac:dyDescent="0.15">
      <c r="B200" s="188"/>
      <c r="C200" s="189"/>
      <c r="D200" s="189"/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89"/>
      <c r="AO200" s="189"/>
      <c r="AP200" s="188"/>
      <c r="AU200" s="62"/>
      <c r="AV200" s="62"/>
      <c r="AW200" s="62"/>
      <c r="AX200" s="62"/>
      <c r="AY200" s="62"/>
      <c r="AZ200" s="61"/>
      <c r="BA200" s="61"/>
      <c r="BB200" s="61"/>
      <c r="BC200" s="61"/>
    </row>
    <row r="201" spans="2:55" s="60" customFormat="1" ht="29.45" customHeight="1" x14ac:dyDescent="0.15">
      <c r="B201" s="188"/>
      <c r="C201" s="189"/>
      <c r="D201" s="189"/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C201" s="189"/>
      <c r="AD201" s="189"/>
      <c r="AE201" s="189"/>
      <c r="AF201" s="189"/>
      <c r="AG201" s="189"/>
      <c r="AH201" s="189"/>
      <c r="AI201" s="189"/>
      <c r="AJ201" s="189"/>
      <c r="AK201" s="189"/>
      <c r="AL201" s="189"/>
      <c r="AM201" s="189"/>
      <c r="AN201" s="189"/>
      <c r="AO201" s="189"/>
      <c r="AP201" s="188"/>
      <c r="AU201" s="62"/>
      <c r="AV201" s="62"/>
      <c r="AW201" s="62"/>
      <c r="AX201" s="62"/>
      <c r="AY201" s="62"/>
      <c r="AZ201" s="61"/>
      <c r="BA201" s="61"/>
      <c r="BB201" s="61"/>
      <c r="BC201" s="61"/>
    </row>
    <row r="202" spans="2:55" s="60" customFormat="1" ht="13.5" x14ac:dyDescent="0.15">
      <c r="B202" s="188"/>
      <c r="C202" s="188"/>
      <c r="D202" s="188"/>
      <c r="E202" s="188"/>
      <c r="F202" s="188"/>
      <c r="G202" s="188"/>
      <c r="H202" s="188"/>
      <c r="I202" s="188"/>
      <c r="J202" s="188"/>
      <c r="K202" s="188"/>
      <c r="L202" s="188"/>
      <c r="M202" s="188"/>
      <c r="N202" s="188"/>
      <c r="O202" s="188"/>
      <c r="P202" s="188"/>
      <c r="Q202" s="188"/>
      <c r="R202" s="188"/>
      <c r="S202" s="188"/>
      <c r="T202" s="188"/>
      <c r="U202" s="188"/>
      <c r="V202" s="188"/>
      <c r="W202" s="188"/>
      <c r="X202" s="188"/>
      <c r="Y202" s="188"/>
      <c r="Z202" s="188"/>
      <c r="AA202" s="188"/>
      <c r="AB202" s="188"/>
      <c r="AC202" s="188"/>
      <c r="AD202" s="188"/>
      <c r="AE202" s="188"/>
      <c r="AF202" s="188"/>
      <c r="AG202" s="188"/>
      <c r="AH202" s="188"/>
      <c r="AI202" s="188"/>
      <c r="AJ202" s="188"/>
      <c r="AK202" s="188"/>
      <c r="AL202" s="188"/>
      <c r="AM202" s="188"/>
      <c r="AN202" s="188"/>
      <c r="AO202" s="188"/>
      <c r="AP202" s="188"/>
    </row>
    <row r="203" spans="2:55" s="60" customFormat="1" ht="13.5" x14ac:dyDescent="0.15">
      <c r="B203" s="189"/>
      <c r="C203" s="189"/>
      <c r="D203" s="189"/>
      <c r="E203" s="188"/>
      <c r="F203" s="188"/>
      <c r="G203" s="188"/>
      <c r="H203" s="188"/>
      <c r="I203" s="188"/>
      <c r="J203" s="193"/>
      <c r="K203" s="188"/>
      <c r="L203" s="188"/>
      <c r="M203" s="188"/>
      <c r="N203" s="188"/>
      <c r="O203" s="188"/>
      <c r="P203" s="188"/>
      <c r="Q203" s="188"/>
      <c r="R203" s="188"/>
      <c r="S203" s="188"/>
      <c r="T203" s="188"/>
      <c r="U203" s="188"/>
      <c r="V203" s="188"/>
      <c r="W203" s="188"/>
      <c r="X203" s="188"/>
      <c r="Y203" s="188"/>
      <c r="Z203" s="188"/>
      <c r="AA203" s="188"/>
      <c r="AB203" s="188"/>
      <c r="AC203" s="188"/>
      <c r="AD203" s="188"/>
      <c r="AE203" s="188"/>
      <c r="AF203" s="188"/>
      <c r="AG203" s="188"/>
      <c r="AH203" s="188"/>
      <c r="AI203" s="188"/>
      <c r="AJ203" s="188"/>
      <c r="AK203" s="188"/>
      <c r="AL203" s="188"/>
      <c r="AM203" s="188"/>
      <c r="AN203" s="188"/>
      <c r="AO203" s="188"/>
      <c r="AP203" s="188"/>
      <c r="AU203" s="62"/>
      <c r="AV203" s="62"/>
      <c r="AW203" s="62"/>
      <c r="AX203" s="62"/>
      <c r="AY203" s="62"/>
    </row>
    <row r="204" spans="2:55" s="60" customFormat="1" ht="13.5" x14ac:dyDescent="0.15">
      <c r="J204" s="63"/>
      <c r="AU204" s="62"/>
      <c r="AV204" s="62"/>
      <c r="AW204" s="62"/>
      <c r="AX204" s="62"/>
      <c r="AY204" s="62"/>
    </row>
  </sheetData>
  <mergeCells count="235">
    <mergeCell ref="H105:P106"/>
    <mergeCell ref="Q105:AO106"/>
    <mergeCell ref="B107:AO107"/>
    <mergeCell ref="B108:G108"/>
    <mergeCell ref="H108:Y108"/>
    <mergeCell ref="Z102:AC103"/>
    <mergeCell ref="AD102:AH103"/>
    <mergeCell ref="AI102:AL103"/>
    <mergeCell ref="AM102:AN103"/>
    <mergeCell ref="AO102:AO103"/>
    <mergeCell ref="H104:P104"/>
    <mergeCell ref="B96:AO96"/>
    <mergeCell ref="B97:G98"/>
    <mergeCell ref="H97:Z98"/>
    <mergeCell ref="AA97:AE98"/>
    <mergeCell ref="AF97:AO98"/>
    <mergeCell ref="B100:G106"/>
    <mergeCell ref="H100:P101"/>
    <mergeCell ref="Q100:AO101"/>
    <mergeCell ref="H102:P103"/>
    <mergeCell ref="Q102:Y103"/>
    <mergeCell ref="B92:G93"/>
    <mergeCell ref="H92:Z93"/>
    <mergeCell ref="AA92:AD93"/>
    <mergeCell ref="AE92:AE93"/>
    <mergeCell ref="AF92:AO93"/>
    <mergeCell ref="B94:G95"/>
    <mergeCell ref="H94:Z95"/>
    <mergeCell ref="AA94:AD95"/>
    <mergeCell ref="AE94:AE95"/>
    <mergeCell ref="AF94:AO95"/>
    <mergeCell ref="B88:G89"/>
    <mergeCell ref="H88:Z89"/>
    <mergeCell ref="AA88:AD89"/>
    <mergeCell ref="AE88:AE89"/>
    <mergeCell ref="AF88:AO89"/>
    <mergeCell ref="B90:G91"/>
    <mergeCell ref="H90:Z91"/>
    <mergeCell ref="AA90:AD91"/>
    <mergeCell ref="AE90:AE91"/>
    <mergeCell ref="AF90:AO91"/>
    <mergeCell ref="B83:D83"/>
    <mergeCell ref="B85:G85"/>
    <mergeCell ref="H85:Z85"/>
    <mergeCell ref="AA85:AE85"/>
    <mergeCell ref="AF85:AO85"/>
    <mergeCell ref="B86:G87"/>
    <mergeCell ref="H86:Z87"/>
    <mergeCell ref="AA86:AD87"/>
    <mergeCell ref="AE86:AE87"/>
    <mergeCell ref="AF86:AO87"/>
    <mergeCell ref="H79:Z79"/>
    <mergeCell ref="AA79:AF79"/>
    <mergeCell ref="AG79:AH79"/>
    <mergeCell ref="AI79:AO79"/>
    <mergeCell ref="B81:G81"/>
    <mergeCell ref="H81:Z82"/>
    <mergeCell ref="B82:G82"/>
    <mergeCell ref="B75:U75"/>
    <mergeCell ref="V75:AO75"/>
    <mergeCell ref="B77:G79"/>
    <mergeCell ref="H77:Z77"/>
    <mergeCell ref="AA77:AH77"/>
    <mergeCell ref="AI77:AO77"/>
    <mergeCell ref="H78:Z78"/>
    <mergeCell ref="AA78:AF78"/>
    <mergeCell ref="AG78:AH78"/>
    <mergeCell ref="AI78:AO78"/>
    <mergeCell ref="B72:G72"/>
    <mergeCell ref="H72:AO72"/>
    <mergeCell ref="B73:G73"/>
    <mergeCell ref="H73:Z73"/>
    <mergeCell ref="AA73:AE73"/>
    <mergeCell ref="AF73:AN73"/>
    <mergeCell ref="B68:G68"/>
    <mergeCell ref="H68:AE68"/>
    <mergeCell ref="AF68:AO68"/>
    <mergeCell ref="B69:G71"/>
    <mergeCell ref="H69:Y69"/>
    <mergeCell ref="Z69:AE69"/>
    <mergeCell ref="AF69:AO69"/>
    <mergeCell ref="H70:AE71"/>
    <mergeCell ref="AF70:AO70"/>
    <mergeCell ref="AF71:AO71"/>
    <mergeCell ref="B62:G62"/>
    <mergeCell ref="B63:G63"/>
    <mergeCell ref="B64:AO64"/>
    <mergeCell ref="B66:G66"/>
    <mergeCell ref="H66:V66"/>
    <mergeCell ref="B67:G67"/>
    <mergeCell ref="H67:Z67"/>
    <mergeCell ref="AA67:AE67"/>
    <mergeCell ref="AF67:AO67"/>
    <mergeCell ref="B59:G59"/>
    <mergeCell ref="H59:Y59"/>
    <mergeCell ref="Z59:AE59"/>
    <mergeCell ref="AF59:AO59"/>
    <mergeCell ref="B60:G61"/>
    <mergeCell ref="H60:Y61"/>
    <mergeCell ref="Z60:AE61"/>
    <mergeCell ref="AF60:AO61"/>
    <mergeCell ref="B56:G56"/>
    <mergeCell ref="H56:Y56"/>
    <mergeCell ref="Z56:AE56"/>
    <mergeCell ref="AF56:AO56"/>
    <mergeCell ref="B57:G58"/>
    <mergeCell ref="H57:Y58"/>
    <mergeCell ref="Z57:AE58"/>
    <mergeCell ref="AF57:AO58"/>
    <mergeCell ref="B50:AO52"/>
    <mergeCell ref="B53:G53"/>
    <mergeCell ref="H53:Y53"/>
    <mergeCell ref="Z53:AE53"/>
    <mergeCell ref="AF53:AO53"/>
    <mergeCell ref="B54:G55"/>
    <mergeCell ref="H54:Y55"/>
    <mergeCell ref="Z54:AE55"/>
    <mergeCell ref="AF54:AO55"/>
    <mergeCell ref="AJ44:AO46"/>
    <mergeCell ref="AA45:AI46"/>
    <mergeCell ref="B47:B49"/>
    <mergeCell ref="C47:G49"/>
    <mergeCell ref="H47:W49"/>
    <mergeCell ref="X47:Y49"/>
    <mergeCell ref="Z47:Z49"/>
    <mergeCell ref="AA47:AI47"/>
    <mergeCell ref="AJ47:AO49"/>
    <mergeCell ref="AA48:AI49"/>
    <mergeCell ref="B44:B46"/>
    <mergeCell ref="C44:G46"/>
    <mergeCell ref="H44:W46"/>
    <mergeCell ref="X44:Y46"/>
    <mergeCell ref="Z44:Z46"/>
    <mergeCell ref="AA44:AI44"/>
    <mergeCell ref="AJ38:AO40"/>
    <mergeCell ref="AA39:AI40"/>
    <mergeCell ref="B41:B43"/>
    <mergeCell ref="C41:G43"/>
    <mergeCell ref="H41:W43"/>
    <mergeCell ref="X41:Y43"/>
    <mergeCell ref="Z41:Z43"/>
    <mergeCell ref="AA41:AI41"/>
    <mergeCell ref="AJ41:AO43"/>
    <mergeCell ref="AA42:AI43"/>
    <mergeCell ref="B38:B40"/>
    <mergeCell ref="C38:G40"/>
    <mergeCell ref="H38:W40"/>
    <mergeCell ref="X38:Y40"/>
    <mergeCell ref="Z38:Z40"/>
    <mergeCell ref="AA38:AI38"/>
    <mergeCell ref="AJ32:AO34"/>
    <mergeCell ref="AA33:AI34"/>
    <mergeCell ref="B35:B37"/>
    <mergeCell ref="C35:G37"/>
    <mergeCell ref="H35:W37"/>
    <mergeCell ref="X35:Y37"/>
    <mergeCell ref="Z35:Z37"/>
    <mergeCell ref="AA35:AI35"/>
    <mergeCell ref="AJ35:AO37"/>
    <mergeCell ref="AA36:AI37"/>
    <mergeCell ref="B32:B34"/>
    <mergeCell ref="C32:G34"/>
    <mergeCell ref="H32:W34"/>
    <mergeCell ref="X32:Y34"/>
    <mergeCell ref="Z32:Z34"/>
    <mergeCell ref="AA32:AI32"/>
    <mergeCell ref="AJ26:AO28"/>
    <mergeCell ref="AA27:AI28"/>
    <mergeCell ref="B29:B31"/>
    <mergeCell ref="C29:G31"/>
    <mergeCell ref="H29:W31"/>
    <mergeCell ref="X29:Y31"/>
    <mergeCell ref="Z29:Z31"/>
    <mergeCell ref="AA29:AI29"/>
    <mergeCell ref="AJ29:AO31"/>
    <mergeCell ref="AA30:AI31"/>
    <mergeCell ref="B26:B28"/>
    <mergeCell ref="C26:G28"/>
    <mergeCell ref="H26:W28"/>
    <mergeCell ref="X26:Y28"/>
    <mergeCell ref="Z26:Z28"/>
    <mergeCell ref="AA26:AI26"/>
    <mergeCell ref="AJ20:AO22"/>
    <mergeCell ref="AA21:AI22"/>
    <mergeCell ref="B23:B25"/>
    <mergeCell ref="C23:G25"/>
    <mergeCell ref="H23:W25"/>
    <mergeCell ref="X23:Y25"/>
    <mergeCell ref="Z23:Z25"/>
    <mergeCell ref="AA23:AI23"/>
    <mergeCell ref="AJ23:AO25"/>
    <mergeCell ref="AA24:AI25"/>
    <mergeCell ref="B20:B22"/>
    <mergeCell ref="C20:G22"/>
    <mergeCell ref="H20:W22"/>
    <mergeCell ref="X20:Y22"/>
    <mergeCell ref="Z20:Z22"/>
    <mergeCell ref="AA20:AI20"/>
    <mergeCell ref="C18:G19"/>
    <mergeCell ref="H18:W19"/>
    <mergeCell ref="X18:Y19"/>
    <mergeCell ref="Z18:Z19"/>
    <mergeCell ref="AA18:AI18"/>
    <mergeCell ref="AJ18:AO19"/>
    <mergeCell ref="AA19:AI19"/>
    <mergeCell ref="B12:G13"/>
    <mergeCell ref="H12:P12"/>
    <mergeCell ref="Q12:AO12"/>
    <mergeCell ref="H13:P16"/>
    <mergeCell ref="Q13:AO16"/>
    <mergeCell ref="B15:G16"/>
    <mergeCell ref="B9:G9"/>
    <mergeCell ref="H9:AO9"/>
    <mergeCell ref="B10:G10"/>
    <mergeCell ref="H10:Y10"/>
    <mergeCell ref="Z10:AE10"/>
    <mergeCell ref="AF10:AO10"/>
    <mergeCell ref="B5:G5"/>
    <mergeCell ref="H5:AE5"/>
    <mergeCell ref="AF5:AO5"/>
    <mergeCell ref="B6:G8"/>
    <mergeCell ref="H6:Y6"/>
    <mergeCell ref="Z6:AE6"/>
    <mergeCell ref="AF6:AO6"/>
    <mergeCell ref="H7:AE8"/>
    <mergeCell ref="AF7:AO7"/>
    <mergeCell ref="AF8:AO8"/>
    <mergeCell ref="C1:J1"/>
    <mergeCell ref="B2:AO2"/>
    <mergeCell ref="B3:G3"/>
    <mergeCell ref="H3:V3"/>
    <mergeCell ref="B4:G4"/>
    <mergeCell ref="H4:Z4"/>
    <mergeCell ref="AA4:AE4"/>
    <mergeCell ref="AF4:AO4"/>
  </mergeCells>
  <phoneticPr fontId="2"/>
  <dataValidations count="10">
    <dataValidation type="list" allowBlank="1" showInputMessage="1" showErrorMessage="1" sqref="C20:G49">
      <formula1>"　,発表者,補助者（PC操作）,補助者（照明）,補助者（ポインター）,補助者（演示）"</formula1>
    </dataValidation>
    <dataValidation type="list" allowBlank="1" showInputMessage="1" showErrorMessage="1" sqref="X20:Y49">
      <formula1>"　,1,2,3,4"</formula1>
    </dataValidation>
    <dataValidation imeMode="fullKatakana" allowBlank="1" showInputMessage="1" showErrorMessage="1" sqref="Q12:AO12"/>
    <dataValidation type="list" allowBlank="1" showInputMessage="1" showErrorMessage="1" error="リストから選んでください" sqref="H81:Z82 H97:Z98">
      <formula1>"使用する,使用しない"</formula1>
    </dataValidation>
    <dataValidation type="list" allowBlank="1" showInputMessage="1" showErrorMessage="1" error="リストから選んでください" sqref="V75:AO75">
      <formula1>"発表者の第一声,スライドの映写,演示"</formula1>
    </dataValidation>
    <dataValidation type="list" allowBlank="1" showInputMessage="1" showErrorMessage="1" sqref="N142 N176">
      <formula1>"発表原稿,記録簿"</formula1>
    </dataValidation>
    <dataValidation type="list" allowBlank="1" showInputMessage="1" showErrorMessage="1" sqref="N145 N179">
      <formula1>分野</formula1>
    </dataValidation>
    <dataValidation type="list" imeMode="hiragana" allowBlank="1" showInputMessage="1" showErrorMessage="1" errorTitle="入力規則" error="○か空白を入力して下さい" sqref="Z44 Z20 Z26 Z29 Z32 Z35 Z38 Z41 Z23 Z47">
      <formula1>"◎,　"</formula1>
    </dataValidation>
    <dataValidation imeMode="off" allowBlank="1" showInputMessage="1" showErrorMessage="1" sqref="AA92"/>
    <dataValidation imeMode="hiragana" allowBlank="1" showInputMessage="1" showErrorMessage="1" sqref="Q13"/>
  </dataValidations>
  <printOptions horizontalCentered="1" verticalCentered="1"/>
  <pageMargins left="0.31496062992125984" right="0.31496062992125984" top="0.55118110236220474" bottom="0.55118110236220474" header="0.31496062992125984" footer="0.31496062992125984"/>
  <pageSetup paperSize="9" orientation="portrait" r:id="rId1"/>
  <rowBreaks count="4" manualBreakCount="4">
    <brk id="61" min="1" max="40" man="1"/>
    <brk id="112" max="16383" man="1"/>
    <brk id="136" max="16383" man="1"/>
    <brk id="17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450"/>
  <sheetViews>
    <sheetView topLeftCell="H1" zoomScale="85" zoomScaleNormal="85" workbookViewId="0">
      <selection activeCell="R7" sqref="R7"/>
    </sheetView>
  </sheetViews>
  <sheetFormatPr defaultColWidth="9.875" defaultRowHeight="13.5" x14ac:dyDescent="0.15"/>
  <cols>
    <col min="1" max="3" width="9.875" style="10" hidden="1" customWidth="1"/>
    <col min="4" max="7" width="9.875" style="25" hidden="1" customWidth="1"/>
    <col min="8" max="8" width="9.875" style="65" customWidth="1"/>
    <col min="9" max="11" width="9.875" style="25" customWidth="1"/>
    <col min="12" max="12" width="27.25" style="25" customWidth="1"/>
    <col min="13" max="13" width="9.875" style="25" customWidth="1"/>
    <col min="14" max="14" width="36.875" style="25" customWidth="1"/>
    <col min="15" max="15" width="9.875" style="25" customWidth="1"/>
    <col min="16" max="16" width="9.875" style="66" customWidth="1"/>
    <col min="17" max="17" width="27.875" style="67" customWidth="1"/>
    <col min="18" max="18" width="9.875" style="68" customWidth="1"/>
    <col min="19" max="21" width="9.875" style="10" hidden="1" customWidth="1"/>
    <col min="22" max="22" width="9.875" style="38" hidden="1" customWidth="1"/>
    <col min="23" max="53" width="9.875" style="10" hidden="1" customWidth="1"/>
    <col min="54" max="54" width="0" style="10" hidden="1" customWidth="1"/>
    <col min="55" max="16384" width="9.875" style="10"/>
  </cols>
  <sheetData>
    <row r="1" spans="1:53" ht="14.25" thickBot="1" x14ac:dyDescent="0.2"/>
    <row r="2" spans="1:53" ht="15" customHeight="1" thickBot="1" x14ac:dyDescent="0.2">
      <c r="A2" s="69" t="s">
        <v>68</v>
      </c>
      <c r="B2" s="69" t="s">
        <v>69</v>
      </c>
      <c r="C2" s="69" t="s">
        <v>66</v>
      </c>
      <c r="D2" s="70" t="s">
        <v>70</v>
      </c>
      <c r="E2" s="71" t="s">
        <v>71</v>
      </c>
      <c r="F2" s="71" t="s">
        <v>72</v>
      </c>
      <c r="G2" s="71" t="s">
        <v>73</v>
      </c>
      <c r="H2" s="72" t="s">
        <v>74</v>
      </c>
      <c r="I2" s="73" t="s">
        <v>75</v>
      </c>
      <c r="J2" s="31" t="s">
        <v>76</v>
      </c>
      <c r="K2" s="32" t="s">
        <v>77</v>
      </c>
      <c r="L2" s="31" t="s">
        <v>78</v>
      </c>
      <c r="M2" s="31" t="s">
        <v>79</v>
      </c>
      <c r="N2" s="31" t="s">
        <v>80</v>
      </c>
      <c r="O2" s="31" t="s">
        <v>81</v>
      </c>
      <c r="P2" s="33" t="s">
        <v>82</v>
      </c>
      <c r="Q2" s="31" t="s">
        <v>83</v>
      </c>
      <c r="R2" s="31" t="s">
        <v>84</v>
      </c>
      <c r="S2" s="74" t="s">
        <v>85</v>
      </c>
      <c r="T2" s="75" t="s">
        <v>86</v>
      </c>
      <c r="U2" s="74" t="s">
        <v>87</v>
      </c>
      <c r="V2" s="76" t="s">
        <v>88</v>
      </c>
      <c r="W2" s="75" t="s">
        <v>89</v>
      </c>
      <c r="X2" s="75" t="s">
        <v>90</v>
      </c>
      <c r="Y2" s="77" t="s">
        <v>27</v>
      </c>
      <c r="Z2" s="74" t="s">
        <v>91</v>
      </c>
      <c r="AA2" s="74" t="s">
        <v>92</v>
      </c>
      <c r="AB2" s="74" t="s">
        <v>93</v>
      </c>
      <c r="AC2" s="74" t="s">
        <v>94</v>
      </c>
      <c r="AD2" s="74" t="s">
        <v>95</v>
      </c>
      <c r="AE2" s="74" t="s">
        <v>4</v>
      </c>
      <c r="AF2" s="74" t="s">
        <v>96</v>
      </c>
      <c r="AG2" s="77" t="s">
        <v>27</v>
      </c>
      <c r="AH2" s="78" t="s">
        <v>97</v>
      </c>
      <c r="AI2" s="79" t="s">
        <v>98</v>
      </c>
      <c r="AJ2" s="79" t="s">
        <v>99</v>
      </c>
      <c r="AK2" s="74" t="s">
        <v>100</v>
      </c>
      <c r="AL2" s="80" t="s">
        <v>101</v>
      </c>
      <c r="AM2" s="81" t="s">
        <v>102</v>
      </c>
      <c r="AN2" s="81" t="s">
        <v>103</v>
      </c>
      <c r="AO2" s="82" t="s">
        <v>104</v>
      </c>
      <c r="AP2" s="82" t="s">
        <v>105</v>
      </c>
      <c r="AQ2" s="81" t="s">
        <v>106</v>
      </c>
      <c r="AR2" s="83" t="s">
        <v>107</v>
      </c>
      <c r="AS2" s="84" t="s">
        <v>68</v>
      </c>
      <c r="AT2" s="84" t="s">
        <v>108</v>
      </c>
      <c r="AU2" s="84" t="s">
        <v>109</v>
      </c>
      <c r="AV2" s="85" t="s">
        <v>110</v>
      </c>
      <c r="AW2" s="85" t="s">
        <v>111</v>
      </c>
      <c r="AX2" s="84" t="s">
        <v>112</v>
      </c>
      <c r="AY2" s="84" t="s">
        <v>113</v>
      </c>
      <c r="AZ2" s="84" t="s">
        <v>114</v>
      </c>
      <c r="BA2" s="86"/>
    </row>
    <row r="3" spans="1:53" ht="15" customHeight="1" thickBot="1" x14ac:dyDescent="0.2">
      <c r="A3" s="87" t="s">
        <v>115</v>
      </c>
      <c r="B3" s="87" t="s">
        <v>116</v>
      </c>
      <c r="C3" s="88" t="s">
        <v>117</v>
      </c>
      <c r="D3" s="89">
        <v>1</v>
      </c>
      <c r="E3" s="90" t="s">
        <v>118</v>
      </c>
      <c r="F3" s="91">
        <v>1</v>
      </c>
      <c r="G3" s="90" t="s">
        <v>119</v>
      </c>
      <c r="H3" s="92">
        <v>10101</v>
      </c>
      <c r="I3" s="93" t="s">
        <v>118</v>
      </c>
      <c r="J3" s="93" t="s">
        <v>119</v>
      </c>
      <c r="K3" s="93" t="s">
        <v>120</v>
      </c>
      <c r="L3" s="93" t="s">
        <v>121</v>
      </c>
      <c r="M3" s="93" t="s">
        <v>122</v>
      </c>
      <c r="N3" s="93" t="s">
        <v>123</v>
      </c>
      <c r="O3" s="93" t="s">
        <v>124</v>
      </c>
      <c r="P3" s="117" t="s">
        <v>125</v>
      </c>
      <c r="Q3" s="94" t="s">
        <v>126</v>
      </c>
      <c r="R3" s="95">
        <v>1</v>
      </c>
      <c r="S3" s="96" t="s">
        <v>127</v>
      </c>
      <c r="T3" s="96" t="s">
        <v>128</v>
      </c>
      <c r="U3" s="96" t="s">
        <v>68</v>
      </c>
      <c r="V3" s="97" t="s">
        <v>129</v>
      </c>
      <c r="W3" s="98"/>
      <c r="X3" s="98"/>
      <c r="Y3" s="96">
        <v>1</v>
      </c>
      <c r="Z3" s="98" t="s">
        <v>129</v>
      </c>
      <c r="AA3" s="99" t="s">
        <v>130</v>
      </c>
      <c r="AB3" s="100" t="s">
        <v>131</v>
      </c>
      <c r="AC3" s="96" t="s">
        <v>68</v>
      </c>
      <c r="AD3" s="101" t="s">
        <v>132</v>
      </c>
      <c r="AE3" s="101" t="s">
        <v>133</v>
      </c>
      <c r="AF3" s="101" t="s">
        <v>116</v>
      </c>
      <c r="AG3" s="96">
        <v>1</v>
      </c>
      <c r="AH3" s="102" t="s">
        <v>134</v>
      </c>
      <c r="AI3" s="103" t="s">
        <v>135</v>
      </c>
      <c r="AJ3" s="104" t="s">
        <v>136</v>
      </c>
      <c r="AK3" s="105" t="s">
        <v>129</v>
      </c>
      <c r="AL3" s="106" t="s">
        <v>137</v>
      </c>
      <c r="AM3" s="107" t="s">
        <v>138</v>
      </c>
      <c r="AN3" s="107" t="s">
        <v>139</v>
      </c>
      <c r="AO3" s="108" t="s">
        <v>68</v>
      </c>
      <c r="AP3" s="109" t="s">
        <v>68</v>
      </c>
      <c r="AQ3" s="110" t="s">
        <v>129</v>
      </c>
      <c r="AR3" s="111" t="s">
        <v>140</v>
      </c>
      <c r="AS3" s="112" t="s">
        <v>141</v>
      </c>
      <c r="AT3" s="113" t="s">
        <v>141</v>
      </c>
      <c r="AU3" s="113" t="s">
        <v>141</v>
      </c>
      <c r="AV3" s="114" t="s">
        <v>140</v>
      </c>
      <c r="AW3" s="114" t="s">
        <v>142</v>
      </c>
      <c r="AX3" s="113" t="s">
        <v>141</v>
      </c>
      <c r="AY3" s="113" t="s">
        <v>141</v>
      </c>
      <c r="AZ3" s="113" t="s">
        <v>141</v>
      </c>
    </row>
    <row r="4" spans="1:53" ht="15" customHeight="1" thickBot="1" x14ac:dyDescent="0.2">
      <c r="A4" s="115" t="s">
        <v>143</v>
      </c>
      <c r="B4" s="87" t="s">
        <v>144</v>
      </c>
      <c r="C4" s="116" t="s">
        <v>145</v>
      </c>
      <c r="D4" s="91">
        <v>2</v>
      </c>
      <c r="E4" s="90" t="s">
        <v>146</v>
      </c>
      <c r="F4" s="91">
        <v>2</v>
      </c>
      <c r="G4" s="90" t="s">
        <v>147</v>
      </c>
      <c r="H4" s="92">
        <v>10103</v>
      </c>
      <c r="I4" s="93" t="s">
        <v>118</v>
      </c>
      <c r="J4" s="93" t="s">
        <v>119</v>
      </c>
      <c r="K4" s="93" t="s">
        <v>120</v>
      </c>
      <c r="L4" s="93" t="s">
        <v>148</v>
      </c>
      <c r="M4" s="93" t="s">
        <v>149</v>
      </c>
      <c r="N4" s="93" t="s">
        <v>150</v>
      </c>
      <c r="O4" s="93" t="s">
        <v>151</v>
      </c>
      <c r="P4" s="117" t="s">
        <v>152</v>
      </c>
      <c r="Q4" s="94" t="s">
        <v>153</v>
      </c>
      <c r="R4" s="95">
        <v>1</v>
      </c>
      <c r="S4" s="118" t="s">
        <v>154</v>
      </c>
      <c r="T4" s="118" t="s">
        <v>155</v>
      </c>
      <c r="U4" s="118" t="s">
        <v>156</v>
      </c>
      <c r="V4" s="119" t="s">
        <v>141</v>
      </c>
      <c r="W4" s="119"/>
      <c r="X4" s="119"/>
      <c r="Y4" s="118">
        <v>2</v>
      </c>
      <c r="Z4" s="120" t="s">
        <v>141</v>
      </c>
      <c r="AA4" s="121" t="s">
        <v>157</v>
      </c>
      <c r="AB4" s="122" t="s">
        <v>158</v>
      </c>
      <c r="AC4" s="118" t="s">
        <v>156</v>
      </c>
      <c r="AD4" s="123" t="s">
        <v>159</v>
      </c>
      <c r="AE4" s="123" t="s">
        <v>160</v>
      </c>
      <c r="AF4" s="124" t="s">
        <v>144</v>
      </c>
      <c r="AG4" s="118">
        <v>2</v>
      </c>
      <c r="AH4" s="125" t="s">
        <v>161</v>
      </c>
      <c r="AI4" s="126" t="s">
        <v>162</v>
      </c>
      <c r="AJ4" s="126" t="s">
        <v>163</v>
      </c>
      <c r="AK4" s="127" t="s">
        <v>141</v>
      </c>
      <c r="AM4" s="128" t="s">
        <v>164</v>
      </c>
      <c r="AN4" s="128" t="s">
        <v>165</v>
      </c>
      <c r="AO4" s="129" t="s">
        <v>156</v>
      </c>
      <c r="AR4" s="130" t="s">
        <v>166</v>
      </c>
      <c r="AV4" s="128" t="s">
        <v>166</v>
      </c>
      <c r="AW4" s="131" t="s">
        <v>141</v>
      </c>
    </row>
    <row r="5" spans="1:53" ht="15" customHeight="1" thickBot="1" x14ac:dyDescent="0.2">
      <c r="A5" s="115"/>
      <c r="B5" s="87" t="s">
        <v>167</v>
      </c>
      <c r="C5" s="16"/>
      <c r="D5" s="91">
        <v>3</v>
      </c>
      <c r="E5" s="90" t="s">
        <v>168</v>
      </c>
      <c r="F5" s="91">
        <v>3</v>
      </c>
      <c r="G5" s="90" t="s">
        <v>169</v>
      </c>
      <c r="H5" s="92">
        <v>10104</v>
      </c>
      <c r="I5" s="93" t="s">
        <v>118</v>
      </c>
      <c r="J5" s="93" t="s">
        <v>119</v>
      </c>
      <c r="K5" s="93" t="s">
        <v>120</v>
      </c>
      <c r="L5" s="93" t="s">
        <v>170</v>
      </c>
      <c r="M5" s="93" t="s">
        <v>171</v>
      </c>
      <c r="N5" s="93" t="s">
        <v>172</v>
      </c>
      <c r="O5" s="93" t="s">
        <v>173</v>
      </c>
      <c r="P5" s="117" t="s">
        <v>174</v>
      </c>
      <c r="Q5" s="94" t="s">
        <v>175</v>
      </c>
      <c r="R5" s="95">
        <v>1</v>
      </c>
      <c r="S5" s="118" t="s">
        <v>176</v>
      </c>
      <c r="T5" s="132"/>
      <c r="U5" s="118" t="s">
        <v>177</v>
      </c>
      <c r="V5" s="133"/>
      <c r="W5" s="119"/>
      <c r="X5" s="119"/>
      <c r="Y5" s="118">
        <v>3</v>
      </c>
      <c r="Z5" s="101"/>
      <c r="AB5" s="122" t="s">
        <v>178</v>
      </c>
      <c r="AC5" s="118" t="s">
        <v>177</v>
      </c>
      <c r="AD5" s="101"/>
      <c r="AF5" s="132"/>
      <c r="AG5" s="118">
        <v>3</v>
      </c>
      <c r="AH5" s="101"/>
      <c r="AI5" s="134" t="s">
        <v>179</v>
      </c>
      <c r="AJ5" s="126" t="s">
        <v>180</v>
      </c>
      <c r="AM5" s="128" t="s">
        <v>181</v>
      </c>
      <c r="AN5" s="128" t="s">
        <v>182</v>
      </c>
      <c r="AO5" s="129" t="s">
        <v>177</v>
      </c>
      <c r="AV5" s="131" t="s">
        <v>141</v>
      </c>
      <c r="AW5" s="16"/>
    </row>
    <row r="6" spans="1:53" ht="15" customHeight="1" thickBot="1" x14ac:dyDescent="0.2">
      <c r="B6" s="87" t="s">
        <v>183</v>
      </c>
      <c r="C6" s="16"/>
      <c r="D6" s="91">
        <v>4</v>
      </c>
      <c r="E6" s="90" t="s">
        <v>184</v>
      </c>
      <c r="F6" s="91">
        <v>4</v>
      </c>
      <c r="G6" s="90" t="s">
        <v>185</v>
      </c>
      <c r="H6" s="92">
        <v>10106</v>
      </c>
      <c r="I6" s="93" t="s">
        <v>118</v>
      </c>
      <c r="J6" s="93" t="s">
        <v>119</v>
      </c>
      <c r="K6" s="93" t="s">
        <v>120</v>
      </c>
      <c r="L6" s="93" t="s">
        <v>186</v>
      </c>
      <c r="M6" s="93" t="s">
        <v>187</v>
      </c>
      <c r="N6" s="93" t="s">
        <v>188</v>
      </c>
      <c r="O6" s="93" t="s">
        <v>189</v>
      </c>
      <c r="P6" s="117" t="s">
        <v>190</v>
      </c>
      <c r="Q6" s="94" t="s">
        <v>191</v>
      </c>
      <c r="R6" s="95">
        <v>1</v>
      </c>
      <c r="S6" s="135" t="s">
        <v>192</v>
      </c>
      <c r="T6" s="136"/>
      <c r="U6" s="118" t="s">
        <v>193</v>
      </c>
      <c r="W6" s="119"/>
      <c r="X6" s="119"/>
      <c r="Y6" s="217">
        <v>4</v>
      </c>
      <c r="Z6" s="19"/>
      <c r="AB6" s="137" t="s">
        <v>194</v>
      </c>
      <c r="AC6" s="118" t="s">
        <v>193</v>
      </c>
      <c r="AF6" s="138"/>
      <c r="AG6" s="139">
        <v>4</v>
      </c>
      <c r="AH6" s="19"/>
      <c r="AJ6" s="126" t="s">
        <v>195</v>
      </c>
      <c r="AM6" s="140" t="s">
        <v>141</v>
      </c>
      <c r="AN6" s="131" t="s">
        <v>196</v>
      </c>
      <c r="AO6" s="129" t="s">
        <v>110</v>
      </c>
    </row>
    <row r="7" spans="1:53" ht="15" customHeight="1" thickBot="1" x14ac:dyDescent="0.2">
      <c r="B7" s="16"/>
      <c r="C7" s="16"/>
      <c r="D7" s="91">
        <v>5</v>
      </c>
      <c r="E7" s="90" t="s">
        <v>197</v>
      </c>
      <c r="F7" s="91">
        <v>5</v>
      </c>
      <c r="G7" s="90" t="s">
        <v>198</v>
      </c>
      <c r="H7" s="92">
        <v>10108</v>
      </c>
      <c r="I7" s="93" t="s">
        <v>118</v>
      </c>
      <c r="J7" s="93" t="s">
        <v>119</v>
      </c>
      <c r="K7" s="93" t="s">
        <v>120</v>
      </c>
      <c r="L7" s="93" t="s">
        <v>199</v>
      </c>
      <c r="M7" s="93" t="s">
        <v>200</v>
      </c>
      <c r="N7" s="93" t="s">
        <v>201</v>
      </c>
      <c r="O7" s="93" t="s">
        <v>202</v>
      </c>
      <c r="P7" s="117" t="s">
        <v>203</v>
      </c>
      <c r="Q7" s="94" t="s">
        <v>204</v>
      </c>
      <c r="R7" s="95">
        <v>2</v>
      </c>
      <c r="S7" s="135" t="s">
        <v>205</v>
      </c>
      <c r="T7" s="19"/>
      <c r="U7" s="118" t="s">
        <v>206</v>
      </c>
      <c r="W7" s="119"/>
      <c r="X7" s="119"/>
      <c r="Y7" s="141"/>
      <c r="Z7" s="16"/>
      <c r="AC7" s="118" t="s">
        <v>206</v>
      </c>
      <c r="AF7" s="16"/>
      <c r="AG7" s="142" t="s">
        <v>207</v>
      </c>
      <c r="AH7" s="19"/>
      <c r="AJ7" s="126" t="s">
        <v>208</v>
      </c>
      <c r="AN7" s="143"/>
      <c r="AO7" s="129" t="s">
        <v>206</v>
      </c>
    </row>
    <row r="8" spans="1:53" ht="15" customHeight="1" x14ac:dyDescent="0.15">
      <c r="B8" s="10" t="s">
        <v>209</v>
      </c>
      <c r="C8" s="16"/>
      <c r="D8" s="91">
        <v>6</v>
      </c>
      <c r="E8" s="90" t="s">
        <v>210</v>
      </c>
      <c r="F8" s="91">
        <v>6</v>
      </c>
      <c r="G8" s="90" t="s">
        <v>211</v>
      </c>
      <c r="H8" s="92">
        <v>10109</v>
      </c>
      <c r="I8" s="93" t="s">
        <v>118</v>
      </c>
      <c r="J8" s="93" t="s">
        <v>119</v>
      </c>
      <c r="K8" s="93" t="s">
        <v>120</v>
      </c>
      <c r="L8" s="93" t="s">
        <v>212</v>
      </c>
      <c r="M8" s="93" t="s">
        <v>213</v>
      </c>
      <c r="N8" s="93" t="s">
        <v>214</v>
      </c>
      <c r="O8" s="93" t="s">
        <v>215</v>
      </c>
      <c r="P8" s="117" t="s">
        <v>216</v>
      </c>
      <c r="Q8" s="94" t="s">
        <v>217</v>
      </c>
      <c r="R8" s="95">
        <v>1</v>
      </c>
      <c r="S8" s="118" t="s">
        <v>218</v>
      </c>
      <c r="U8" s="118" t="s">
        <v>219</v>
      </c>
      <c r="W8" s="119"/>
      <c r="X8" s="119"/>
      <c r="AC8" s="118" t="s">
        <v>219</v>
      </c>
      <c r="AF8" s="16"/>
      <c r="AG8" s="141"/>
      <c r="AJ8" s="126" t="s">
        <v>220</v>
      </c>
      <c r="AO8" s="144" t="s">
        <v>219</v>
      </c>
    </row>
    <row r="9" spans="1:53" ht="15" customHeight="1" thickBot="1" x14ac:dyDescent="0.2">
      <c r="B9" s="10" t="s">
        <v>221</v>
      </c>
      <c r="C9" s="16"/>
      <c r="D9" s="91">
        <v>7</v>
      </c>
      <c r="E9" s="90" t="s">
        <v>222</v>
      </c>
      <c r="F9" s="91">
        <v>7</v>
      </c>
      <c r="G9" s="90" t="s">
        <v>223</v>
      </c>
      <c r="H9" s="92">
        <v>10110</v>
      </c>
      <c r="I9" s="93" t="s">
        <v>118</v>
      </c>
      <c r="J9" s="93" t="s">
        <v>119</v>
      </c>
      <c r="K9" s="93" t="s">
        <v>120</v>
      </c>
      <c r="L9" s="93" t="s">
        <v>224</v>
      </c>
      <c r="M9" s="93" t="s">
        <v>225</v>
      </c>
      <c r="N9" s="93" t="s">
        <v>226</v>
      </c>
      <c r="O9" s="93" t="s">
        <v>227</v>
      </c>
      <c r="P9" s="117" t="s">
        <v>227</v>
      </c>
      <c r="Q9" s="94" t="s">
        <v>228</v>
      </c>
      <c r="R9" s="95">
        <v>1</v>
      </c>
      <c r="S9" s="135" t="s">
        <v>229</v>
      </c>
      <c r="U9" s="142" t="s">
        <v>230</v>
      </c>
      <c r="W9" s="119"/>
      <c r="X9" s="119"/>
      <c r="AC9" s="142" t="s">
        <v>230</v>
      </c>
      <c r="AF9" s="16"/>
      <c r="AJ9" s="126" t="s">
        <v>231</v>
      </c>
      <c r="AO9" s="127" t="s">
        <v>230</v>
      </c>
    </row>
    <row r="10" spans="1:53" ht="15" customHeight="1" x14ac:dyDescent="0.15">
      <c r="C10" s="16"/>
      <c r="D10" s="91">
        <v>8</v>
      </c>
      <c r="E10" s="90" t="s">
        <v>232</v>
      </c>
      <c r="F10" s="91">
        <v>8</v>
      </c>
      <c r="G10" s="90" t="s">
        <v>233</v>
      </c>
      <c r="H10" s="92">
        <v>10111</v>
      </c>
      <c r="I10" s="93" t="s">
        <v>118</v>
      </c>
      <c r="J10" s="93" t="s">
        <v>119</v>
      </c>
      <c r="K10" s="93" t="s">
        <v>120</v>
      </c>
      <c r="L10" s="93" t="s">
        <v>234</v>
      </c>
      <c r="M10" s="93" t="s">
        <v>235</v>
      </c>
      <c r="N10" s="93" t="s">
        <v>236</v>
      </c>
      <c r="O10" s="93" t="s">
        <v>237</v>
      </c>
      <c r="P10" s="117" t="s">
        <v>238</v>
      </c>
      <c r="Q10" s="94" t="s">
        <v>239</v>
      </c>
      <c r="R10" s="95">
        <v>1</v>
      </c>
      <c r="S10" s="135" t="s">
        <v>240</v>
      </c>
      <c r="W10" s="119"/>
      <c r="X10" s="119"/>
      <c r="AC10" s="141"/>
      <c r="AF10" s="16"/>
      <c r="AJ10" s="126" t="s">
        <v>241</v>
      </c>
    </row>
    <row r="11" spans="1:53" ht="15" customHeight="1" thickBot="1" x14ac:dyDescent="0.2">
      <c r="D11" s="91">
        <v>9</v>
      </c>
      <c r="E11" s="90" t="s">
        <v>242</v>
      </c>
      <c r="F11" s="91">
        <v>9</v>
      </c>
      <c r="G11" s="90" t="s">
        <v>243</v>
      </c>
      <c r="H11" s="92">
        <v>10201</v>
      </c>
      <c r="I11" s="93" t="s">
        <v>118</v>
      </c>
      <c r="J11" s="93" t="s">
        <v>147</v>
      </c>
      <c r="K11" s="93" t="s">
        <v>120</v>
      </c>
      <c r="L11" s="93" t="s">
        <v>244</v>
      </c>
      <c r="M11" s="93" t="s">
        <v>245</v>
      </c>
      <c r="N11" s="93" t="s">
        <v>246</v>
      </c>
      <c r="O11" s="93" t="s">
        <v>247</v>
      </c>
      <c r="P11" s="117" t="s">
        <v>248</v>
      </c>
      <c r="Q11" s="94" t="s">
        <v>249</v>
      </c>
      <c r="R11" s="95">
        <v>1</v>
      </c>
      <c r="S11" s="145"/>
      <c r="W11" s="119"/>
      <c r="X11" s="119"/>
      <c r="AF11" s="16"/>
      <c r="AJ11" s="123" t="s">
        <v>250</v>
      </c>
    </row>
    <row r="12" spans="1:53" ht="15" customHeight="1" x14ac:dyDescent="0.15">
      <c r="D12" s="146"/>
      <c r="E12" s="146"/>
      <c r="F12" s="91">
        <v>10</v>
      </c>
      <c r="G12" s="90" t="s">
        <v>251</v>
      </c>
      <c r="H12" s="92">
        <v>10202</v>
      </c>
      <c r="I12" s="93" t="s">
        <v>118</v>
      </c>
      <c r="J12" s="93" t="s">
        <v>147</v>
      </c>
      <c r="K12" s="93" t="s">
        <v>120</v>
      </c>
      <c r="L12" s="93" t="s">
        <v>252</v>
      </c>
      <c r="M12" s="93" t="s">
        <v>253</v>
      </c>
      <c r="N12" s="93" t="s">
        <v>254</v>
      </c>
      <c r="O12" s="93" t="s">
        <v>255</v>
      </c>
      <c r="P12" s="117" t="s">
        <v>256</v>
      </c>
      <c r="Q12" s="94" t="s">
        <v>257</v>
      </c>
      <c r="R12" s="95">
        <v>1</v>
      </c>
      <c r="S12" s="101"/>
      <c r="W12" s="119"/>
      <c r="X12" s="119"/>
      <c r="AF12" s="16"/>
    </row>
    <row r="13" spans="1:53" ht="15" customHeight="1" x14ac:dyDescent="0.15">
      <c r="F13" s="91">
        <v>11</v>
      </c>
      <c r="G13" s="90" t="s">
        <v>258</v>
      </c>
      <c r="H13" s="92">
        <v>10203</v>
      </c>
      <c r="I13" s="93" t="s">
        <v>118</v>
      </c>
      <c r="J13" s="93" t="s">
        <v>147</v>
      </c>
      <c r="K13" s="93" t="s">
        <v>120</v>
      </c>
      <c r="L13" s="93" t="s">
        <v>259</v>
      </c>
      <c r="M13" s="93" t="s">
        <v>260</v>
      </c>
      <c r="N13" s="93" t="s">
        <v>261</v>
      </c>
      <c r="O13" s="93" t="s">
        <v>262</v>
      </c>
      <c r="P13" s="117" t="s">
        <v>263</v>
      </c>
      <c r="Q13" s="94" t="s">
        <v>264</v>
      </c>
      <c r="R13" s="147">
        <v>1</v>
      </c>
      <c r="S13" s="19"/>
      <c r="W13" s="122"/>
      <c r="X13" s="126"/>
    </row>
    <row r="14" spans="1:53" ht="15" customHeight="1" x14ac:dyDescent="0.15">
      <c r="F14" s="91">
        <v>12</v>
      </c>
      <c r="G14" s="90" t="s">
        <v>265</v>
      </c>
      <c r="H14" s="92">
        <v>10204</v>
      </c>
      <c r="I14" s="93" t="s">
        <v>118</v>
      </c>
      <c r="J14" s="93" t="s">
        <v>147</v>
      </c>
      <c r="K14" s="93" t="s">
        <v>120</v>
      </c>
      <c r="L14" s="93" t="s">
        <v>266</v>
      </c>
      <c r="M14" s="93" t="s">
        <v>267</v>
      </c>
      <c r="N14" s="93" t="s">
        <v>268</v>
      </c>
      <c r="O14" s="93" t="s">
        <v>269</v>
      </c>
      <c r="P14" s="117" t="s">
        <v>270</v>
      </c>
      <c r="Q14" s="94" t="s">
        <v>271</v>
      </c>
      <c r="R14" s="95">
        <v>2</v>
      </c>
      <c r="S14" s="19"/>
      <c r="W14" s="126"/>
      <c r="X14" s="126"/>
      <c r="Y14" s="16"/>
      <c r="AF14" s="16"/>
    </row>
    <row r="15" spans="1:53" ht="15" customHeight="1" x14ac:dyDescent="0.15">
      <c r="F15" s="91">
        <v>13</v>
      </c>
      <c r="G15" s="90" t="s">
        <v>272</v>
      </c>
      <c r="H15" s="92">
        <v>10205</v>
      </c>
      <c r="I15" s="93" t="s">
        <v>118</v>
      </c>
      <c r="J15" s="93" t="s">
        <v>147</v>
      </c>
      <c r="K15" s="93" t="s">
        <v>120</v>
      </c>
      <c r="L15" s="93" t="s">
        <v>273</v>
      </c>
      <c r="M15" s="93" t="s">
        <v>274</v>
      </c>
      <c r="N15" s="93" t="s">
        <v>275</v>
      </c>
      <c r="O15" s="93" t="s">
        <v>276</v>
      </c>
      <c r="P15" s="117" t="s">
        <v>277</v>
      </c>
      <c r="Q15" s="94" t="s">
        <v>278</v>
      </c>
      <c r="R15" s="95">
        <v>1</v>
      </c>
      <c r="S15" s="19"/>
      <c r="W15" s="126"/>
      <c r="X15" s="126"/>
      <c r="Y15" s="16"/>
      <c r="AF15" s="16"/>
    </row>
    <row r="16" spans="1:53" ht="15" customHeight="1" x14ac:dyDescent="0.15">
      <c r="F16" s="91">
        <v>14</v>
      </c>
      <c r="G16" s="90" t="s">
        <v>279</v>
      </c>
      <c r="H16" s="92">
        <v>10207</v>
      </c>
      <c r="I16" s="93" t="s">
        <v>118</v>
      </c>
      <c r="J16" s="93" t="s">
        <v>147</v>
      </c>
      <c r="K16" s="93" t="s">
        <v>120</v>
      </c>
      <c r="L16" s="93" t="s">
        <v>280</v>
      </c>
      <c r="M16" s="93" t="s">
        <v>281</v>
      </c>
      <c r="N16" s="93" t="s">
        <v>282</v>
      </c>
      <c r="O16" s="93" t="s">
        <v>283</v>
      </c>
      <c r="P16" s="117" t="s">
        <v>284</v>
      </c>
      <c r="Q16" s="94" t="s">
        <v>285</v>
      </c>
      <c r="R16" s="147">
        <v>1</v>
      </c>
      <c r="S16" s="19"/>
      <c r="W16" s="126"/>
      <c r="X16" s="126"/>
      <c r="Y16" s="16"/>
      <c r="AF16" s="16"/>
    </row>
    <row r="17" spans="6:32" ht="15" customHeight="1" x14ac:dyDescent="0.15">
      <c r="F17" s="91">
        <v>15</v>
      </c>
      <c r="G17" s="90" t="s">
        <v>286</v>
      </c>
      <c r="H17" s="92">
        <v>10209</v>
      </c>
      <c r="I17" s="93" t="s">
        <v>118</v>
      </c>
      <c r="J17" s="93" t="s">
        <v>147</v>
      </c>
      <c r="K17" s="93" t="s">
        <v>120</v>
      </c>
      <c r="L17" s="93" t="s">
        <v>287</v>
      </c>
      <c r="M17" s="93" t="s">
        <v>288</v>
      </c>
      <c r="N17" s="93" t="s">
        <v>289</v>
      </c>
      <c r="O17" s="93" t="s">
        <v>290</v>
      </c>
      <c r="P17" s="117" t="s">
        <v>291</v>
      </c>
      <c r="Q17" s="94" t="s">
        <v>292</v>
      </c>
      <c r="R17" s="148">
        <v>1</v>
      </c>
      <c r="S17" s="19"/>
      <c r="W17" s="126"/>
      <c r="X17" s="126"/>
      <c r="Y17" s="16"/>
      <c r="AF17" s="16"/>
    </row>
    <row r="18" spans="6:32" ht="15" customHeight="1" x14ac:dyDescent="0.15">
      <c r="F18" s="91">
        <v>16</v>
      </c>
      <c r="G18" s="90" t="s">
        <v>293</v>
      </c>
      <c r="H18" s="92">
        <v>10210</v>
      </c>
      <c r="I18" s="93" t="s">
        <v>118</v>
      </c>
      <c r="J18" s="93" t="s">
        <v>147</v>
      </c>
      <c r="K18" s="93" t="s">
        <v>120</v>
      </c>
      <c r="L18" s="93" t="s">
        <v>294</v>
      </c>
      <c r="M18" s="93" t="s">
        <v>295</v>
      </c>
      <c r="N18" s="93" t="s">
        <v>296</v>
      </c>
      <c r="O18" s="93" t="s">
        <v>297</v>
      </c>
      <c r="P18" s="117" t="s">
        <v>298</v>
      </c>
      <c r="Q18" s="94" t="s">
        <v>299</v>
      </c>
      <c r="R18" s="95">
        <v>1</v>
      </c>
      <c r="S18" s="19"/>
      <c r="W18" s="126"/>
      <c r="X18" s="126"/>
      <c r="Y18" s="16"/>
      <c r="AF18" s="16"/>
    </row>
    <row r="19" spans="6:32" ht="15" customHeight="1" x14ac:dyDescent="0.15">
      <c r="F19" s="91">
        <v>17</v>
      </c>
      <c r="G19" s="90" t="s">
        <v>300</v>
      </c>
      <c r="H19" s="92">
        <v>10301</v>
      </c>
      <c r="I19" s="93" t="s">
        <v>118</v>
      </c>
      <c r="J19" s="93" t="s">
        <v>169</v>
      </c>
      <c r="K19" s="93" t="s">
        <v>120</v>
      </c>
      <c r="L19" s="93" t="s">
        <v>301</v>
      </c>
      <c r="M19" s="93" t="s">
        <v>302</v>
      </c>
      <c r="N19" s="93" t="s">
        <v>303</v>
      </c>
      <c r="O19" s="93" t="s">
        <v>304</v>
      </c>
      <c r="P19" s="117" t="s">
        <v>305</v>
      </c>
      <c r="Q19" s="94" t="s">
        <v>306</v>
      </c>
      <c r="R19" s="95">
        <v>1</v>
      </c>
      <c r="S19" s="19"/>
      <c r="W19" s="126"/>
      <c r="X19" s="126"/>
      <c r="Y19" s="16"/>
      <c r="AF19" s="16"/>
    </row>
    <row r="20" spans="6:32" ht="15" customHeight="1" x14ac:dyDescent="0.15">
      <c r="F20" s="91">
        <v>18</v>
      </c>
      <c r="G20" s="90" t="s">
        <v>307</v>
      </c>
      <c r="H20" s="92">
        <v>10302</v>
      </c>
      <c r="I20" s="93" t="s">
        <v>118</v>
      </c>
      <c r="J20" s="93" t="s">
        <v>169</v>
      </c>
      <c r="K20" s="93" t="s">
        <v>308</v>
      </c>
      <c r="L20" s="93" t="s">
        <v>309</v>
      </c>
      <c r="M20" s="93" t="s">
        <v>310</v>
      </c>
      <c r="N20" s="93" t="s">
        <v>311</v>
      </c>
      <c r="O20" s="93" t="s">
        <v>312</v>
      </c>
      <c r="P20" s="117" t="s">
        <v>313</v>
      </c>
      <c r="Q20" s="94" t="s">
        <v>314</v>
      </c>
      <c r="R20" s="95">
        <v>1</v>
      </c>
      <c r="S20" s="19"/>
      <c r="W20" s="126"/>
      <c r="X20" s="126"/>
      <c r="Y20" s="16"/>
      <c r="AF20" s="16"/>
    </row>
    <row r="21" spans="6:32" ht="15" customHeight="1" x14ac:dyDescent="0.15">
      <c r="F21" s="91">
        <v>19</v>
      </c>
      <c r="G21" s="90" t="s">
        <v>315</v>
      </c>
      <c r="H21" s="92">
        <v>10303</v>
      </c>
      <c r="I21" s="93" t="s">
        <v>118</v>
      </c>
      <c r="J21" s="93" t="s">
        <v>169</v>
      </c>
      <c r="K21" s="93" t="s">
        <v>120</v>
      </c>
      <c r="L21" s="93" t="s">
        <v>316</v>
      </c>
      <c r="M21" s="93" t="s">
        <v>317</v>
      </c>
      <c r="N21" s="93" t="s">
        <v>318</v>
      </c>
      <c r="O21" s="93" t="s">
        <v>319</v>
      </c>
      <c r="P21" s="117" t="s">
        <v>320</v>
      </c>
      <c r="Q21" s="94" t="s">
        <v>321</v>
      </c>
      <c r="R21" s="95">
        <v>1</v>
      </c>
      <c r="S21" s="19"/>
      <c r="W21" s="126"/>
      <c r="X21" s="126"/>
      <c r="Y21" s="16"/>
    </row>
    <row r="22" spans="6:32" ht="15" customHeight="1" thickBot="1" x14ac:dyDescent="0.2">
      <c r="F22" s="91">
        <v>20</v>
      </c>
      <c r="G22" s="90" t="s">
        <v>322</v>
      </c>
      <c r="H22" s="92">
        <v>10304</v>
      </c>
      <c r="I22" s="93" t="s">
        <v>118</v>
      </c>
      <c r="J22" s="93" t="s">
        <v>169</v>
      </c>
      <c r="K22" s="93" t="s">
        <v>120</v>
      </c>
      <c r="L22" s="93" t="s">
        <v>323</v>
      </c>
      <c r="M22" s="93" t="s">
        <v>324</v>
      </c>
      <c r="N22" s="93" t="s">
        <v>325</v>
      </c>
      <c r="O22" s="93" t="s">
        <v>326</v>
      </c>
      <c r="P22" s="117" t="s">
        <v>327</v>
      </c>
      <c r="Q22" s="94" t="s">
        <v>328</v>
      </c>
      <c r="R22" s="95">
        <v>1</v>
      </c>
      <c r="S22" s="19"/>
      <c r="W22" s="123"/>
      <c r="X22" s="123"/>
      <c r="Y22" s="16"/>
    </row>
    <row r="23" spans="6:32" ht="15" customHeight="1" x14ac:dyDescent="0.15">
      <c r="F23" s="91">
        <v>21</v>
      </c>
      <c r="G23" s="90" t="s">
        <v>329</v>
      </c>
      <c r="H23" s="92">
        <v>10305</v>
      </c>
      <c r="I23" s="93" t="s">
        <v>118</v>
      </c>
      <c r="J23" s="93" t="s">
        <v>169</v>
      </c>
      <c r="K23" s="93" t="s">
        <v>120</v>
      </c>
      <c r="L23" s="93" t="s">
        <v>330</v>
      </c>
      <c r="M23" s="93" t="s">
        <v>331</v>
      </c>
      <c r="N23" s="93" t="s">
        <v>332</v>
      </c>
      <c r="O23" s="93" t="s">
        <v>333</v>
      </c>
      <c r="P23" s="117" t="s">
        <v>334</v>
      </c>
      <c r="Q23" s="94" t="s">
        <v>335</v>
      </c>
      <c r="R23" s="95">
        <v>2</v>
      </c>
      <c r="S23" s="19"/>
      <c r="W23" s="141"/>
      <c r="X23" s="141"/>
      <c r="Y23" s="16"/>
    </row>
    <row r="24" spans="6:32" ht="15" customHeight="1" x14ac:dyDescent="0.15">
      <c r="F24" s="91">
        <v>22</v>
      </c>
      <c r="G24" s="90" t="s">
        <v>336</v>
      </c>
      <c r="H24" s="92">
        <v>10306</v>
      </c>
      <c r="I24" s="93" t="s">
        <v>118</v>
      </c>
      <c r="J24" s="93" t="s">
        <v>169</v>
      </c>
      <c r="K24" s="93" t="s">
        <v>120</v>
      </c>
      <c r="L24" s="93" t="s">
        <v>337</v>
      </c>
      <c r="M24" s="93" t="s">
        <v>338</v>
      </c>
      <c r="N24" s="93" t="s">
        <v>339</v>
      </c>
      <c r="O24" s="93" t="s">
        <v>340</v>
      </c>
      <c r="P24" s="117" t="s">
        <v>341</v>
      </c>
      <c r="Q24" s="94" t="s">
        <v>342</v>
      </c>
      <c r="R24" s="95">
        <v>1</v>
      </c>
      <c r="S24" s="19"/>
    </row>
    <row r="25" spans="6:32" ht="15" customHeight="1" x14ac:dyDescent="0.15">
      <c r="F25" s="91">
        <v>23</v>
      </c>
      <c r="G25" s="90" t="s">
        <v>343</v>
      </c>
      <c r="H25" s="92">
        <v>10307</v>
      </c>
      <c r="I25" s="93" t="s">
        <v>118</v>
      </c>
      <c r="J25" s="93" t="s">
        <v>169</v>
      </c>
      <c r="K25" s="93" t="s">
        <v>120</v>
      </c>
      <c r="L25" s="93" t="s">
        <v>344</v>
      </c>
      <c r="M25" s="93" t="s">
        <v>345</v>
      </c>
      <c r="N25" s="93" t="s">
        <v>346</v>
      </c>
      <c r="O25" s="93" t="s">
        <v>347</v>
      </c>
      <c r="P25" s="117" t="s">
        <v>348</v>
      </c>
      <c r="Q25" s="94" t="s">
        <v>349</v>
      </c>
      <c r="R25" s="95">
        <v>1</v>
      </c>
      <c r="S25" s="19"/>
    </row>
    <row r="26" spans="6:32" ht="15" customHeight="1" x14ac:dyDescent="0.15">
      <c r="F26" s="91">
        <v>24</v>
      </c>
      <c r="G26" s="90" t="s">
        <v>350</v>
      </c>
      <c r="H26" s="92">
        <v>10308</v>
      </c>
      <c r="I26" s="93" t="s">
        <v>118</v>
      </c>
      <c r="J26" s="93" t="s">
        <v>169</v>
      </c>
      <c r="K26" s="149" t="s">
        <v>120</v>
      </c>
      <c r="L26" s="93" t="s">
        <v>351</v>
      </c>
      <c r="M26" s="93" t="s">
        <v>352</v>
      </c>
      <c r="N26" s="93" t="s">
        <v>353</v>
      </c>
      <c r="O26" s="93" t="s">
        <v>354</v>
      </c>
      <c r="P26" s="117" t="s">
        <v>355</v>
      </c>
      <c r="Q26" s="94" t="s">
        <v>356</v>
      </c>
      <c r="R26" s="95">
        <v>1</v>
      </c>
      <c r="S26" s="19"/>
    </row>
    <row r="27" spans="6:32" ht="15" customHeight="1" x14ac:dyDescent="0.15">
      <c r="F27" s="91">
        <v>25</v>
      </c>
      <c r="G27" s="90" t="s">
        <v>357</v>
      </c>
      <c r="H27" s="92">
        <v>10309</v>
      </c>
      <c r="I27" s="93" t="s">
        <v>118</v>
      </c>
      <c r="J27" s="93" t="s">
        <v>169</v>
      </c>
      <c r="K27" s="93" t="s">
        <v>120</v>
      </c>
      <c r="L27" s="93" t="s">
        <v>358</v>
      </c>
      <c r="M27" s="93" t="s">
        <v>359</v>
      </c>
      <c r="N27" s="93" t="s">
        <v>360</v>
      </c>
      <c r="O27" s="93" t="s">
        <v>361</v>
      </c>
      <c r="P27" s="117" t="s">
        <v>362</v>
      </c>
      <c r="Q27" s="94" t="s">
        <v>363</v>
      </c>
      <c r="R27" s="95">
        <v>2</v>
      </c>
      <c r="S27" s="19"/>
    </row>
    <row r="28" spans="6:32" ht="15" customHeight="1" x14ac:dyDescent="0.15">
      <c r="F28" s="91">
        <v>26</v>
      </c>
      <c r="G28" s="90" t="s">
        <v>364</v>
      </c>
      <c r="H28" s="92">
        <v>10310</v>
      </c>
      <c r="I28" s="93" t="s">
        <v>118</v>
      </c>
      <c r="J28" s="93" t="s">
        <v>169</v>
      </c>
      <c r="K28" s="93" t="s">
        <v>120</v>
      </c>
      <c r="L28" s="93" t="s">
        <v>365</v>
      </c>
      <c r="M28" s="93" t="s">
        <v>366</v>
      </c>
      <c r="N28" s="93" t="s">
        <v>367</v>
      </c>
      <c r="O28" s="93" t="s">
        <v>368</v>
      </c>
      <c r="P28" s="117" t="s">
        <v>369</v>
      </c>
      <c r="Q28" s="94" t="s">
        <v>370</v>
      </c>
      <c r="R28" s="95">
        <v>2</v>
      </c>
      <c r="S28" s="19"/>
    </row>
    <row r="29" spans="6:32" ht="15" customHeight="1" x14ac:dyDescent="0.15">
      <c r="F29" s="91">
        <v>27</v>
      </c>
      <c r="G29" s="90" t="s">
        <v>371</v>
      </c>
      <c r="H29" s="92">
        <v>10311</v>
      </c>
      <c r="I29" s="93" t="s">
        <v>118</v>
      </c>
      <c r="J29" s="93" t="s">
        <v>169</v>
      </c>
      <c r="K29" s="93" t="s">
        <v>120</v>
      </c>
      <c r="L29" s="93" t="s">
        <v>372</v>
      </c>
      <c r="M29" s="93" t="s">
        <v>373</v>
      </c>
      <c r="N29" s="93" t="s">
        <v>374</v>
      </c>
      <c r="O29" s="93" t="s">
        <v>375</v>
      </c>
      <c r="P29" s="117" t="s">
        <v>376</v>
      </c>
      <c r="Q29" s="94" t="s">
        <v>377</v>
      </c>
      <c r="R29" s="95">
        <v>1</v>
      </c>
      <c r="S29" s="19"/>
    </row>
    <row r="30" spans="6:32" ht="15" customHeight="1" x14ac:dyDescent="0.15">
      <c r="F30" s="91">
        <v>28</v>
      </c>
      <c r="G30" s="90" t="s">
        <v>378</v>
      </c>
      <c r="H30" s="92">
        <v>10312</v>
      </c>
      <c r="I30" s="93" t="s">
        <v>118</v>
      </c>
      <c r="J30" s="93" t="s">
        <v>169</v>
      </c>
      <c r="K30" s="93" t="s">
        <v>120</v>
      </c>
      <c r="L30" s="93" t="s">
        <v>379</v>
      </c>
      <c r="M30" s="93" t="s">
        <v>380</v>
      </c>
      <c r="N30" s="93" t="s">
        <v>381</v>
      </c>
      <c r="O30" s="93" t="s">
        <v>382</v>
      </c>
      <c r="P30" s="117" t="s">
        <v>383</v>
      </c>
      <c r="Q30" s="94" t="s">
        <v>384</v>
      </c>
      <c r="R30" s="95">
        <v>1</v>
      </c>
      <c r="S30" s="19"/>
    </row>
    <row r="31" spans="6:32" ht="15" customHeight="1" x14ac:dyDescent="0.15">
      <c r="F31" s="91">
        <v>29</v>
      </c>
      <c r="G31" s="90" t="s">
        <v>385</v>
      </c>
      <c r="H31" s="92">
        <v>10313</v>
      </c>
      <c r="I31" s="93" t="s">
        <v>118</v>
      </c>
      <c r="J31" s="93" t="s">
        <v>169</v>
      </c>
      <c r="K31" s="93" t="s">
        <v>120</v>
      </c>
      <c r="L31" s="93" t="s">
        <v>386</v>
      </c>
      <c r="M31" s="93" t="s">
        <v>387</v>
      </c>
      <c r="N31" s="93" t="s">
        <v>388</v>
      </c>
      <c r="O31" s="93" t="s">
        <v>389</v>
      </c>
      <c r="P31" s="117" t="s">
        <v>390</v>
      </c>
      <c r="Q31" s="94" t="s">
        <v>391</v>
      </c>
      <c r="R31" s="95">
        <v>1</v>
      </c>
      <c r="S31" s="19"/>
    </row>
    <row r="32" spans="6:32" ht="15" customHeight="1" x14ac:dyDescent="0.15">
      <c r="F32" s="91">
        <v>30</v>
      </c>
      <c r="G32" s="90" t="s">
        <v>392</v>
      </c>
      <c r="H32" s="92">
        <v>20401</v>
      </c>
      <c r="I32" s="93" t="s">
        <v>146</v>
      </c>
      <c r="J32" s="93" t="s">
        <v>185</v>
      </c>
      <c r="K32" s="93" t="s">
        <v>393</v>
      </c>
      <c r="L32" s="93" t="s">
        <v>394</v>
      </c>
      <c r="M32" s="93" t="s">
        <v>395</v>
      </c>
      <c r="N32" s="93" t="s">
        <v>396</v>
      </c>
      <c r="O32" s="93" t="s">
        <v>397</v>
      </c>
      <c r="P32" s="117" t="s">
        <v>398</v>
      </c>
      <c r="Q32" s="94" t="s">
        <v>399</v>
      </c>
      <c r="R32" s="95">
        <v>1</v>
      </c>
      <c r="S32" s="19"/>
    </row>
    <row r="33" spans="6:19" ht="15" customHeight="1" x14ac:dyDescent="0.15">
      <c r="F33" s="91">
        <v>31</v>
      </c>
      <c r="G33" s="90" t="s">
        <v>400</v>
      </c>
      <c r="H33" s="92">
        <v>20403</v>
      </c>
      <c r="I33" s="93" t="s">
        <v>146</v>
      </c>
      <c r="J33" s="93" t="s">
        <v>185</v>
      </c>
      <c r="K33" s="93" t="s">
        <v>393</v>
      </c>
      <c r="L33" s="93" t="s">
        <v>401</v>
      </c>
      <c r="M33" s="93" t="s">
        <v>402</v>
      </c>
      <c r="N33" s="93" t="s">
        <v>403</v>
      </c>
      <c r="O33" s="93" t="s">
        <v>404</v>
      </c>
      <c r="P33" s="117" t="s">
        <v>405</v>
      </c>
      <c r="Q33" s="94" t="s">
        <v>406</v>
      </c>
      <c r="R33" s="95">
        <v>1</v>
      </c>
      <c r="S33" s="19"/>
    </row>
    <row r="34" spans="6:19" ht="15" customHeight="1" x14ac:dyDescent="0.15">
      <c r="F34" s="91">
        <v>32</v>
      </c>
      <c r="G34" s="90" t="s">
        <v>407</v>
      </c>
      <c r="H34" s="92">
        <v>20404</v>
      </c>
      <c r="I34" s="93" t="s">
        <v>146</v>
      </c>
      <c r="J34" s="93" t="s">
        <v>185</v>
      </c>
      <c r="K34" s="93" t="s">
        <v>393</v>
      </c>
      <c r="L34" s="93" t="s">
        <v>408</v>
      </c>
      <c r="M34" s="93" t="s">
        <v>409</v>
      </c>
      <c r="N34" s="93" t="s">
        <v>410</v>
      </c>
      <c r="O34" s="93" t="s">
        <v>411</v>
      </c>
      <c r="P34" s="117" t="s">
        <v>412</v>
      </c>
      <c r="Q34" s="94" t="s">
        <v>413</v>
      </c>
      <c r="R34" s="95">
        <v>1</v>
      </c>
      <c r="S34" s="19"/>
    </row>
    <row r="35" spans="6:19" ht="15" customHeight="1" x14ac:dyDescent="0.15">
      <c r="F35" s="91">
        <v>33</v>
      </c>
      <c r="G35" s="90" t="s">
        <v>414</v>
      </c>
      <c r="H35" s="92">
        <v>20405</v>
      </c>
      <c r="I35" s="93" t="s">
        <v>146</v>
      </c>
      <c r="J35" s="93" t="s">
        <v>185</v>
      </c>
      <c r="K35" s="93" t="s">
        <v>393</v>
      </c>
      <c r="L35" s="93" t="s">
        <v>415</v>
      </c>
      <c r="M35" s="93" t="s">
        <v>416</v>
      </c>
      <c r="N35" s="93" t="s">
        <v>417</v>
      </c>
      <c r="O35" s="93" t="s">
        <v>418</v>
      </c>
      <c r="P35" s="117" t="s">
        <v>419</v>
      </c>
      <c r="Q35" s="94" t="s">
        <v>420</v>
      </c>
      <c r="R35" s="147">
        <v>1</v>
      </c>
      <c r="S35" s="19"/>
    </row>
    <row r="36" spans="6:19" ht="15" customHeight="1" x14ac:dyDescent="0.15">
      <c r="F36" s="91">
        <v>34</v>
      </c>
      <c r="G36" s="90" t="s">
        <v>421</v>
      </c>
      <c r="H36" s="92">
        <v>20406</v>
      </c>
      <c r="I36" s="93" t="s">
        <v>146</v>
      </c>
      <c r="J36" s="93" t="s">
        <v>185</v>
      </c>
      <c r="K36" s="93" t="s">
        <v>393</v>
      </c>
      <c r="L36" s="93" t="s">
        <v>422</v>
      </c>
      <c r="M36" s="93"/>
      <c r="N36" s="93"/>
      <c r="O36" s="93"/>
      <c r="P36" s="117"/>
      <c r="Q36" s="94" t="s">
        <v>423</v>
      </c>
      <c r="R36" s="95"/>
      <c r="S36" s="19"/>
    </row>
    <row r="37" spans="6:19" ht="15" customHeight="1" x14ac:dyDescent="0.15">
      <c r="F37" s="91">
        <v>35</v>
      </c>
      <c r="G37" s="90" t="s">
        <v>424</v>
      </c>
      <c r="H37" s="92">
        <v>20407</v>
      </c>
      <c r="I37" s="93" t="s">
        <v>146</v>
      </c>
      <c r="J37" s="93" t="s">
        <v>185</v>
      </c>
      <c r="K37" s="93" t="s">
        <v>393</v>
      </c>
      <c r="L37" s="93" t="s">
        <v>425</v>
      </c>
      <c r="M37" s="93" t="s">
        <v>426</v>
      </c>
      <c r="N37" s="93" t="s">
        <v>427</v>
      </c>
      <c r="O37" s="93" t="s">
        <v>428</v>
      </c>
      <c r="P37" s="117" t="s">
        <v>429</v>
      </c>
      <c r="Q37" s="94" t="s">
        <v>430</v>
      </c>
      <c r="R37" s="147">
        <v>1</v>
      </c>
      <c r="S37" s="19"/>
    </row>
    <row r="38" spans="6:19" ht="15" customHeight="1" x14ac:dyDescent="0.15">
      <c r="F38" s="91">
        <v>36</v>
      </c>
      <c r="G38" s="90" t="s">
        <v>431</v>
      </c>
      <c r="H38" s="92">
        <v>20501</v>
      </c>
      <c r="I38" s="93" t="s">
        <v>146</v>
      </c>
      <c r="J38" s="93" t="s">
        <v>198</v>
      </c>
      <c r="K38" s="34" t="s">
        <v>432</v>
      </c>
      <c r="L38" s="93" t="s">
        <v>433</v>
      </c>
      <c r="M38" s="93" t="s">
        <v>434</v>
      </c>
      <c r="N38" s="93" t="s">
        <v>435</v>
      </c>
      <c r="O38" s="93" t="s">
        <v>436</v>
      </c>
      <c r="P38" s="117" t="s">
        <v>437</v>
      </c>
      <c r="Q38" s="94" t="s">
        <v>438</v>
      </c>
      <c r="R38" s="95">
        <v>1</v>
      </c>
      <c r="S38" s="19"/>
    </row>
    <row r="39" spans="6:19" ht="15" customHeight="1" x14ac:dyDescent="0.15">
      <c r="F39" s="91">
        <v>37</v>
      </c>
      <c r="G39" s="90" t="s">
        <v>439</v>
      </c>
      <c r="H39" s="92">
        <v>20502</v>
      </c>
      <c r="I39" s="93" t="s">
        <v>146</v>
      </c>
      <c r="J39" s="93" t="s">
        <v>198</v>
      </c>
      <c r="K39" s="93" t="s">
        <v>432</v>
      </c>
      <c r="L39" s="93" t="s">
        <v>440</v>
      </c>
      <c r="M39" s="93" t="s">
        <v>441</v>
      </c>
      <c r="N39" s="93" t="s">
        <v>442</v>
      </c>
      <c r="O39" s="93" t="s">
        <v>443</v>
      </c>
      <c r="P39" s="117" t="s">
        <v>444</v>
      </c>
      <c r="Q39" s="94" t="s">
        <v>445</v>
      </c>
      <c r="R39" s="95">
        <v>1</v>
      </c>
      <c r="S39" s="19"/>
    </row>
    <row r="40" spans="6:19" ht="15" customHeight="1" x14ac:dyDescent="0.15">
      <c r="F40" s="91">
        <v>38</v>
      </c>
      <c r="G40" s="90" t="s">
        <v>446</v>
      </c>
      <c r="H40" s="92">
        <v>20503</v>
      </c>
      <c r="I40" s="93" t="s">
        <v>146</v>
      </c>
      <c r="J40" s="93" t="s">
        <v>198</v>
      </c>
      <c r="K40" s="34" t="s">
        <v>432</v>
      </c>
      <c r="L40" s="93" t="s">
        <v>447</v>
      </c>
      <c r="M40" s="93" t="s">
        <v>448</v>
      </c>
      <c r="N40" s="93" t="s">
        <v>449</v>
      </c>
      <c r="O40" s="93" t="s">
        <v>450</v>
      </c>
      <c r="P40" s="117" t="s">
        <v>451</v>
      </c>
      <c r="Q40" s="94" t="s">
        <v>452</v>
      </c>
      <c r="R40" s="95">
        <v>1</v>
      </c>
      <c r="S40" s="19"/>
    </row>
    <row r="41" spans="6:19" ht="15" customHeight="1" x14ac:dyDescent="0.15">
      <c r="F41" s="91">
        <v>39</v>
      </c>
      <c r="G41" s="90" t="s">
        <v>453</v>
      </c>
      <c r="H41" s="92">
        <v>20505</v>
      </c>
      <c r="I41" s="93" t="s">
        <v>146</v>
      </c>
      <c r="J41" s="93" t="s">
        <v>198</v>
      </c>
      <c r="K41" s="34" t="s">
        <v>432</v>
      </c>
      <c r="L41" s="93" t="s">
        <v>454</v>
      </c>
      <c r="M41" s="93" t="s">
        <v>455</v>
      </c>
      <c r="N41" s="93" t="s">
        <v>456</v>
      </c>
      <c r="O41" s="93" t="s">
        <v>457</v>
      </c>
      <c r="P41" s="117" t="s">
        <v>458</v>
      </c>
      <c r="Q41" s="94" t="s">
        <v>459</v>
      </c>
      <c r="R41" s="95">
        <v>1</v>
      </c>
      <c r="S41" s="19"/>
    </row>
    <row r="42" spans="6:19" ht="15" customHeight="1" x14ac:dyDescent="0.15">
      <c r="F42" s="91">
        <v>40</v>
      </c>
      <c r="G42" s="90" t="s">
        <v>460</v>
      </c>
      <c r="H42" s="92">
        <v>20506</v>
      </c>
      <c r="I42" s="93" t="s">
        <v>146</v>
      </c>
      <c r="J42" s="93" t="s">
        <v>198</v>
      </c>
      <c r="K42" s="34" t="s">
        <v>432</v>
      </c>
      <c r="L42" s="93" t="s">
        <v>461</v>
      </c>
      <c r="M42" s="93" t="s">
        <v>462</v>
      </c>
      <c r="N42" s="93" t="s">
        <v>463</v>
      </c>
      <c r="O42" s="93" t="s">
        <v>464</v>
      </c>
      <c r="P42" s="117" t="s">
        <v>465</v>
      </c>
      <c r="Q42" s="94" t="s">
        <v>466</v>
      </c>
      <c r="R42" s="95">
        <v>1</v>
      </c>
      <c r="S42" s="19"/>
    </row>
    <row r="43" spans="6:19" ht="15" customHeight="1" x14ac:dyDescent="0.15">
      <c r="F43" s="91">
        <v>41</v>
      </c>
      <c r="G43" s="90" t="s">
        <v>467</v>
      </c>
      <c r="H43" s="92">
        <v>20508</v>
      </c>
      <c r="I43" s="93" t="s">
        <v>146</v>
      </c>
      <c r="J43" s="93" t="s">
        <v>198</v>
      </c>
      <c r="K43" s="34" t="s">
        <v>432</v>
      </c>
      <c r="L43" s="93" t="s">
        <v>468</v>
      </c>
      <c r="M43" s="93" t="s">
        <v>469</v>
      </c>
      <c r="N43" s="93" t="s">
        <v>470</v>
      </c>
      <c r="O43" s="93" t="s">
        <v>471</v>
      </c>
      <c r="P43" s="117" t="s">
        <v>472</v>
      </c>
      <c r="Q43" s="94" t="s">
        <v>473</v>
      </c>
      <c r="R43" s="95">
        <v>1</v>
      </c>
      <c r="S43" s="19"/>
    </row>
    <row r="44" spans="6:19" ht="15" customHeight="1" x14ac:dyDescent="0.15">
      <c r="F44" s="91">
        <v>42</v>
      </c>
      <c r="G44" s="90" t="s">
        <v>474</v>
      </c>
      <c r="H44" s="92">
        <v>20509</v>
      </c>
      <c r="I44" s="93" t="s">
        <v>146</v>
      </c>
      <c r="J44" s="93" t="s">
        <v>198</v>
      </c>
      <c r="K44" s="34" t="s">
        <v>432</v>
      </c>
      <c r="L44" s="93" t="s">
        <v>475</v>
      </c>
      <c r="M44" s="93" t="s">
        <v>476</v>
      </c>
      <c r="N44" s="93" t="s">
        <v>477</v>
      </c>
      <c r="O44" s="93" t="s">
        <v>478</v>
      </c>
      <c r="P44" s="117" t="s">
        <v>479</v>
      </c>
      <c r="Q44" s="94" t="s">
        <v>480</v>
      </c>
      <c r="R44" s="95">
        <v>1</v>
      </c>
      <c r="S44" s="19"/>
    </row>
    <row r="45" spans="6:19" ht="15" customHeight="1" x14ac:dyDescent="0.15">
      <c r="F45" s="91">
        <v>43</v>
      </c>
      <c r="G45" s="90" t="s">
        <v>481</v>
      </c>
      <c r="H45" s="92">
        <v>20511</v>
      </c>
      <c r="I45" s="93" t="s">
        <v>146</v>
      </c>
      <c r="J45" s="93" t="s">
        <v>198</v>
      </c>
      <c r="K45" s="34" t="s">
        <v>432</v>
      </c>
      <c r="L45" s="93" t="s">
        <v>482</v>
      </c>
      <c r="M45" s="93" t="s">
        <v>483</v>
      </c>
      <c r="N45" s="93" t="s">
        <v>484</v>
      </c>
      <c r="O45" s="93" t="s">
        <v>485</v>
      </c>
      <c r="P45" s="117" t="s">
        <v>486</v>
      </c>
      <c r="Q45" s="94" t="s">
        <v>487</v>
      </c>
      <c r="R45" s="95">
        <v>1</v>
      </c>
      <c r="S45" s="19"/>
    </row>
    <row r="46" spans="6:19" ht="15" customHeight="1" x14ac:dyDescent="0.15">
      <c r="F46" s="91">
        <v>44</v>
      </c>
      <c r="G46" s="90" t="s">
        <v>488</v>
      </c>
      <c r="H46" s="92">
        <v>20512</v>
      </c>
      <c r="I46" s="93" t="s">
        <v>146</v>
      </c>
      <c r="J46" s="93" t="s">
        <v>198</v>
      </c>
      <c r="K46" s="34" t="s">
        <v>432</v>
      </c>
      <c r="L46" s="93" t="s">
        <v>489</v>
      </c>
      <c r="M46" s="93" t="s">
        <v>490</v>
      </c>
      <c r="N46" s="93" t="s">
        <v>491</v>
      </c>
      <c r="O46" s="93" t="s">
        <v>492</v>
      </c>
      <c r="P46" s="117" t="s">
        <v>493</v>
      </c>
      <c r="Q46" s="94" t="s">
        <v>494</v>
      </c>
      <c r="R46" s="95">
        <v>1</v>
      </c>
      <c r="S46" s="19"/>
    </row>
    <row r="47" spans="6:19" ht="15" customHeight="1" x14ac:dyDescent="0.15">
      <c r="F47" s="91">
        <v>45</v>
      </c>
      <c r="G47" s="90" t="s">
        <v>495</v>
      </c>
      <c r="H47" s="92">
        <v>20601</v>
      </c>
      <c r="I47" s="93" t="s">
        <v>146</v>
      </c>
      <c r="J47" s="93" t="s">
        <v>211</v>
      </c>
      <c r="K47" s="34" t="s">
        <v>211</v>
      </c>
      <c r="L47" s="93" t="s">
        <v>496</v>
      </c>
      <c r="M47" s="93" t="s">
        <v>497</v>
      </c>
      <c r="N47" s="93" t="s">
        <v>498</v>
      </c>
      <c r="O47" s="93" t="s">
        <v>499</v>
      </c>
      <c r="P47" s="117" t="s">
        <v>500</v>
      </c>
      <c r="Q47" s="94" t="s">
        <v>501</v>
      </c>
      <c r="R47" s="95">
        <v>1</v>
      </c>
      <c r="S47" s="19"/>
    </row>
    <row r="48" spans="6:19" ht="15" customHeight="1" x14ac:dyDescent="0.15">
      <c r="F48" s="91">
        <v>46</v>
      </c>
      <c r="G48" s="90" t="s">
        <v>502</v>
      </c>
      <c r="H48" s="92">
        <v>20602</v>
      </c>
      <c r="I48" s="93" t="s">
        <v>146</v>
      </c>
      <c r="J48" s="93" t="s">
        <v>211</v>
      </c>
      <c r="K48" s="93" t="s">
        <v>211</v>
      </c>
      <c r="L48" s="93" t="s">
        <v>503</v>
      </c>
      <c r="M48" s="93" t="s">
        <v>504</v>
      </c>
      <c r="N48" s="93" t="s">
        <v>505</v>
      </c>
      <c r="O48" s="93" t="s">
        <v>506</v>
      </c>
      <c r="P48" s="117" t="s">
        <v>507</v>
      </c>
      <c r="Q48" s="94" t="s">
        <v>508</v>
      </c>
      <c r="R48" s="95">
        <v>1</v>
      </c>
      <c r="S48" s="19"/>
    </row>
    <row r="49" spans="6:19" ht="15" customHeight="1" x14ac:dyDescent="0.15">
      <c r="F49" s="91">
        <v>47</v>
      </c>
      <c r="G49" s="90" t="s">
        <v>509</v>
      </c>
      <c r="H49" s="92">
        <v>20603</v>
      </c>
      <c r="I49" s="93" t="s">
        <v>146</v>
      </c>
      <c r="J49" s="93" t="s">
        <v>211</v>
      </c>
      <c r="K49" s="34" t="s">
        <v>211</v>
      </c>
      <c r="L49" s="93" t="s">
        <v>510</v>
      </c>
      <c r="M49" s="93" t="s">
        <v>511</v>
      </c>
      <c r="N49" s="93" t="s">
        <v>512</v>
      </c>
      <c r="O49" s="93" t="s">
        <v>513</v>
      </c>
      <c r="P49" s="117" t="s">
        <v>514</v>
      </c>
      <c r="Q49" s="94" t="s">
        <v>515</v>
      </c>
      <c r="R49" s="95">
        <v>1</v>
      </c>
      <c r="S49" s="19"/>
    </row>
    <row r="50" spans="6:19" ht="15" customHeight="1" x14ac:dyDescent="0.15">
      <c r="F50" s="91">
        <v>48</v>
      </c>
      <c r="G50" s="90" t="s">
        <v>516</v>
      </c>
      <c r="H50" s="92">
        <v>20604</v>
      </c>
      <c r="I50" s="93" t="s">
        <v>146</v>
      </c>
      <c r="J50" s="93" t="s">
        <v>211</v>
      </c>
      <c r="K50" s="34" t="s">
        <v>211</v>
      </c>
      <c r="L50" s="93" t="s">
        <v>517</v>
      </c>
      <c r="M50" s="93" t="s">
        <v>518</v>
      </c>
      <c r="N50" s="93" t="s">
        <v>519</v>
      </c>
      <c r="O50" s="93" t="s">
        <v>520</v>
      </c>
      <c r="P50" s="117" t="s">
        <v>521</v>
      </c>
      <c r="Q50" s="94" t="s">
        <v>522</v>
      </c>
      <c r="R50" s="95">
        <v>1</v>
      </c>
      <c r="S50" s="19"/>
    </row>
    <row r="51" spans="6:19" ht="15" customHeight="1" x14ac:dyDescent="0.15">
      <c r="F51" s="91">
        <v>49</v>
      </c>
      <c r="G51" s="90" t="s">
        <v>523</v>
      </c>
      <c r="H51" s="92">
        <v>20605</v>
      </c>
      <c r="I51" s="93" t="s">
        <v>146</v>
      </c>
      <c r="J51" s="93" t="s">
        <v>211</v>
      </c>
      <c r="K51" s="93" t="s">
        <v>211</v>
      </c>
      <c r="L51" s="93" t="s">
        <v>524</v>
      </c>
      <c r="M51" s="93" t="s">
        <v>525</v>
      </c>
      <c r="N51" s="93" t="s">
        <v>526</v>
      </c>
      <c r="O51" s="93" t="s">
        <v>527</v>
      </c>
      <c r="P51" s="117" t="s">
        <v>528</v>
      </c>
      <c r="Q51" s="94" t="s">
        <v>529</v>
      </c>
      <c r="R51" s="95">
        <v>1</v>
      </c>
      <c r="S51" s="19"/>
    </row>
    <row r="52" spans="6:19" ht="15" customHeight="1" x14ac:dyDescent="0.15">
      <c r="F52" s="146"/>
      <c r="G52" s="146"/>
      <c r="H52" s="92">
        <v>20606</v>
      </c>
      <c r="I52" s="93" t="s">
        <v>146</v>
      </c>
      <c r="J52" s="93" t="s">
        <v>211</v>
      </c>
      <c r="K52" s="34" t="s">
        <v>211</v>
      </c>
      <c r="L52" s="93" t="s">
        <v>530</v>
      </c>
      <c r="M52" s="93" t="s">
        <v>531</v>
      </c>
      <c r="N52" s="93" t="s">
        <v>532</v>
      </c>
      <c r="O52" s="93" t="s">
        <v>533</v>
      </c>
      <c r="P52" s="117" t="s">
        <v>534</v>
      </c>
      <c r="Q52" s="94" t="s">
        <v>535</v>
      </c>
      <c r="R52" s="95">
        <v>1</v>
      </c>
      <c r="S52" s="19"/>
    </row>
    <row r="53" spans="6:19" ht="15" customHeight="1" x14ac:dyDescent="0.15">
      <c r="H53" s="92">
        <v>20607</v>
      </c>
      <c r="I53" s="93" t="s">
        <v>146</v>
      </c>
      <c r="J53" s="93" t="s">
        <v>211</v>
      </c>
      <c r="K53" s="34" t="s">
        <v>211</v>
      </c>
      <c r="L53" s="93" t="s">
        <v>536</v>
      </c>
      <c r="M53" s="93" t="s">
        <v>537</v>
      </c>
      <c r="N53" s="93" t="s">
        <v>538</v>
      </c>
      <c r="O53" s="93" t="s">
        <v>539</v>
      </c>
      <c r="P53" s="117" t="s">
        <v>540</v>
      </c>
      <c r="Q53" s="94" t="s">
        <v>541</v>
      </c>
      <c r="R53" s="95">
        <v>1</v>
      </c>
      <c r="S53" s="19"/>
    </row>
    <row r="54" spans="6:19" ht="15" customHeight="1" x14ac:dyDescent="0.15">
      <c r="H54" s="92">
        <v>20608</v>
      </c>
      <c r="I54" s="93" t="s">
        <v>146</v>
      </c>
      <c r="J54" s="93" t="s">
        <v>211</v>
      </c>
      <c r="K54" s="93" t="s">
        <v>211</v>
      </c>
      <c r="L54" s="93" t="s">
        <v>542</v>
      </c>
      <c r="M54" s="93" t="s">
        <v>543</v>
      </c>
      <c r="N54" s="93" t="s">
        <v>544</v>
      </c>
      <c r="O54" s="93" t="s">
        <v>545</v>
      </c>
      <c r="P54" s="117" t="s">
        <v>546</v>
      </c>
      <c r="Q54" s="94" t="s">
        <v>547</v>
      </c>
      <c r="R54" s="95">
        <v>1</v>
      </c>
      <c r="S54" s="19"/>
    </row>
    <row r="55" spans="6:19" ht="15" customHeight="1" x14ac:dyDescent="0.15">
      <c r="H55" s="92">
        <v>20609</v>
      </c>
      <c r="I55" s="93" t="s">
        <v>146</v>
      </c>
      <c r="J55" s="93" t="s">
        <v>211</v>
      </c>
      <c r="K55" s="34" t="s">
        <v>211</v>
      </c>
      <c r="L55" s="93" t="s">
        <v>548</v>
      </c>
      <c r="M55" s="93" t="s">
        <v>549</v>
      </c>
      <c r="N55" s="93" t="s">
        <v>550</v>
      </c>
      <c r="O55" s="93" t="s">
        <v>551</v>
      </c>
      <c r="P55" s="117" t="s">
        <v>552</v>
      </c>
      <c r="Q55" s="94" t="s">
        <v>553</v>
      </c>
      <c r="R55" s="95">
        <v>1</v>
      </c>
      <c r="S55" s="19"/>
    </row>
    <row r="56" spans="6:19" ht="15" customHeight="1" x14ac:dyDescent="0.15">
      <c r="H56" s="92">
        <v>20611</v>
      </c>
      <c r="I56" s="93" t="s">
        <v>146</v>
      </c>
      <c r="J56" s="93" t="s">
        <v>211</v>
      </c>
      <c r="K56" s="34" t="s">
        <v>211</v>
      </c>
      <c r="L56" s="93" t="s">
        <v>554</v>
      </c>
      <c r="M56" s="93" t="s">
        <v>555</v>
      </c>
      <c r="N56" s="93" t="s">
        <v>556</v>
      </c>
      <c r="O56" s="93" t="s">
        <v>557</v>
      </c>
      <c r="P56" s="117" t="s">
        <v>558</v>
      </c>
      <c r="Q56" s="94" t="s">
        <v>559</v>
      </c>
      <c r="R56" s="95">
        <v>1</v>
      </c>
      <c r="S56" s="19"/>
    </row>
    <row r="57" spans="6:19" ht="15" customHeight="1" x14ac:dyDescent="0.15">
      <c r="H57" s="92">
        <v>20612</v>
      </c>
      <c r="I57" s="93" t="s">
        <v>146</v>
      </c>
      <c r="J57" s="93" t="s">
        <v>211</v>
      </c>
      <c r="K57" s="34" t="s">
        <v>211</v>
      </c>
      <c r="L57" s="93" t="s">
        <v>560</v>
      </c>
      <c r="M57" s="93" t="s">
        <v>561</v>
      </c>
      <c r="N57" s="93" t="s">
        <v>562</v>
      </c>
      <c r="O57" s="93" t="s">
        <v>563</v>
      </c>
      <c r="P57" s="117" t="s">
        <v>564</v>
      </c>
      <c r="Q57" s="94" t="s">
        <v>565</v>
      </c>
      <c r="R57" s="95">
        <v>1</v>
      </c>
      <c r="S57" s="19"/>
    </row>
    <row r="58" spans="6:19" ht="15" customHeight="1" x14ac:dyDescent="0.15">
      <c r="H58" s="92">
        <v>20701</v>
      </c>
      <c r="I58" s="93" t="s">
        <v>146</v>
      </c>
      <c r="J58" s="93" t="s">
        <v>223</v>
      </c>
      <c r="K58" s="34" t="s">
        <v>566</v>
      </c>
      <c r="L58" s="93" t="s">
        <v>567</v>
      </c>
      <c r="M58" s="93" t="s">
        <v>568</v>
      </c>
      <c r="N58" s="93" t="s">
        <v>569</v>
      </c>
      <c r="O58" s="93" t="s">
        <v>570</v>
      </c>
      <c r="P58" s="117" t="s">
        <v>571</v>
      </c>
      <c r="Q58" s="94" t="s">
        <v>572</v>
      </c>
      <c r="R58" s="95">
        <v>1</v>
      </c>
      <c r="S58" s="19"/>
    </row>
    <row r="59" spans="6:19" ht="15" customHeight="1" x14ac:dyDescent="0.15">
      <c r="H59" s="92">
        <v>20702</v>
      </c>
      <c r="I59" s="93" t="s">
        <v>146</v>
      </c>
      <c r="J59" s="93" t="s">
        <v>223</v>
      </c>
      <c r="K59" s="34" t="s">
        <v>566</v>
      </c>
      <c r="L59" s="93" t="s">
        <v>573</v>
      </c>
      <c r="M59" s="93" t="s">
        <v>574</v>
      </c>
      <c r="N59" s="93" t="s">
        <v>575</v>
      </c>
      <c r="O59" s="93" t="s">
        <v>576</v>
      </c>
      <c r="P59" s="117" t="s">
        <v>577</v>
      </c>
      <c r="Q59" s="94" t="s">
        <v>578</v>
      </c>
      <c r="R59" s="95">
        <v>1</v>
      </c>
      <c r="S59" s="19"/>
    </row>
    <row r="60" spans="6:19" ht="15" customHeight="1" x14ac:dyDescent="0.15">
      <c r="H60" s="92">
        <v>20703</v>
      </c>
      <c r="I60" s="93" t="s">
        <v>146</v>
      </c>
      <c r="J60" s="93" t="s">
        <v>223</v>
      </c>
      <c r="K60" s="34" t="s">
        <v>566</v>
      </c>
      <c r="L60" s="93" t="s">
        <v>579</v>
      </c>
      <c r="M60" s="93" t="s">
        <v>580</v>
      </c>
      <c r="N60" s="93" t="s">
        <v>581</v>
      </c>
      <c r="O60" s="93" t="s">
        <v>582</v>
      </c>
      <c r="P60" s="117" t="s">
        <v>583</v>
      </c>
      <c r="Q60" s="94" t="s">
        <v>584</v>
      </c>
      <c r="R60" s="95">
        <v>1</v>
      </c>
      <c r="S60" s="19"/>
    </row>
    <row r="61" spans="6:19" ht="15" customHeight="1" x14ac:dyDescent="0.15">
      <c r="H61" s="92">
        <v>20704</v>
      </c>
      <c r="I61" s="93" t="s">
        <v>146</v>
      </c>
      <c r="J61" s="93" t="s">
        <v>223</v>
      </c>
      <c r="K61" s="34" t="s">
        <v>566</v>
      </c>
      <c r="L61" s="93" t="s">
        <v>585</v>
      </c>
      <c r="M61" s="93" t="s">
        <v>586</v>
      </c>
      <c r="N61" s="93" t="s">
        <v>587</v>
      </c>
      <c r="O61" s="93" t="s">
        <v>588</v>
      </c>
      <c r="P61" s="117" t="s">
        <v>589</v>
      </c>
      <c r="Q61" s="94" t="s">
        <v>590</v>
      </c>
      <c r="R61" s="95">
        <v>1</v>
      </c>
      <c r="S61" s="19"/>
    </row>
    <row r="62" spans="6:19" ht="15" customHeight="1" x14ac:dyDescent="0.15">
      <c r="H62" s="92">
        <v>20705</v>
      </c>
      <c r="I62" s="93" t="s">
        <v>146</v>
      </c>
      <c r="J62" s="93" t="s">
        <v>223</v>
      </c>
      <c r="K62" s="34" t="s">
        <v>566</v>
      </c>
      <c r="L62" s="93" t="s">
        <v>591</v>
      </c>
      <c r="M62" s="93" t="s">
        <v>592</v>
      </c>
      <c r="N62" s="93" t="s">
        <v>593</v>
      </c>
      <c r="O62" s="93" t="s">
        <v>594</v>
      </c>
      <c r="P62" s="117" t="s">
        <v>595</v>
      </c>
      <c r="Q62" s="94" t="s">
        <v>596</v>
      </c>
      <c r="R62" s="95">
        <v>1</v>
      </c>
      <c r="S62" s="19"/>
    </row>
    <row r="63" spans="6:19" ht="15" customHeight="1" x14ac:dyDescent="0.15">
      <c r="H63" s="92">
        <v>20706</v>
      </c>
      <c r="I63" s="93" t="s">
        <v>146</v>
      </c>
      <c r="J63" s="93" t="s">
        <v>223</v>
      </c>
      <c r="K63" s="34" t="s">
        <v>566</v>
      </c>
      <c r="L63" s="93" t="s">
        <v>597</v>
      </c>
      <c r="M63" s="93" t="s">
        <v>598</v>
      </c>
      <c r="N63" s="93" t="s">
        <v>599</v>
      </c>
      <c r="O63" s="93" t="s">
        <v>600</v>
      </c>
      <c r="P63" s="117" t="s">
        <v>601</v>
      </c>
      <c r="Q63" s="94" t="s">
        <v>602</v>
      </c>
      <c r="R63" s="95">
        <v>1</v>
      </c>
      <c r="S63" s="19"/>
    </row>
    <row r="64" spans="6:19" ht="15" customHeight="1" x14ac:dyDescent="0.15">
      <c r="H64" s="92">
        <v>20801</v>
      </c>
      <c r="I64" s="93" t="s">
        <v>146</v>
      </c>
      <c r="J64" s="93" t="s">
        <v>233</v>
      </c>
      <c r="K64" s="34" t="s">
        <v>603</v>
      </c>
      <c r="L64" s="93" t="s">
        <v>604</v>
      </c>
      <c r="M64" s="93" t="s">
        <v>605</v>
      </c>
      <c r="N64" s="93" t="s">
        <v>606</v>
      </c>
      <c r="O64" s="93" t="s">
        <v>607</v>
      </c>
      <c r="P64" s="117" t="s">
        <v>608</v>
      </c>
      <c r="Q64" s="94" t="s">
        <v>609</v>
      </c>
      <c r="R64" s="95">
        <v>1</v>
      </c>
      <c r="S64" s="19"/>
    </row>
    <row r="65" spans="8:19" ht="15" customHeight="1" x14ac:dyDescent="0.15">
      <c r="H65" s="92">
        <v>20804</v>
      </c>
      <c r="I65" s="93" t="s">
        <v>146</v>
      </c>
      <c r="J65" s="93" t="s">
        <v>233</v>
      </c>
      <c r="K65" s="34" t="s">
        <v>603</v>
      </c>
      <c r="L65" s="93" t="s">
        <v>610</v>
      </c>
      <c r="M65" s="93" t="s">
        <v>611</v>
      </c>
      <c r="N65" s="93" t="s">
        <v>612</v>
      </c>
      <c r="O65" s="93" t="s">
        <v>613</v>
      </c>
      <c r="P65" s="117" t="s">
        <v>614</v>
      </c>
      <c r="Q65" s="94" t="s">
        <v>615</v>
      </c>
      <c r="R65" s="95">
        <v>1</v>
      </c>
      <c r="S65" s="19"/>
    </row>
    <row r="66" spans="8:19" ht="15" customHeight="1" x14ac:dyDescent="0.15">
      <c r="H66" s="92">
        <v>20805</v>
      </c>
      <c r="I66" s="93" t="s">
        <v>146</v>
      </c>
      <c r="J66" s="93" t="s">
        <v>233</v>
      </c>
      <c r="K66" s="93" t="s">
        <v>603</v>
      </c>
      <c r="L66" s="93" t="s">
        <v>616</v>
      </c>
      <c r="M66" s="93" t="s">
        <v>617</v>
      </c>
      <c r="N66" s="93" t="s">
        <v>618</v>
      </c>
      <c r="O66" s="93" t="s">
        <v>619</v>
      </c>
      <c r="P66" s="117" t="s">
        <v>620</v>
      </c>
      <c r="Q66" s="94" t="s">
        <v>621</v>
      </c>
      <c r="R66" s="95">
        <v>1</v>
      </c>
      <c r="S66" s="19"/>
    </row>
    <row r="67" spans="8:19" ht="15" customHeight="1" x14ac:dyDescent="0.15">
      <c r="H67" s="92">
        <v>20806</v>
      </c>
      <c r="I67" s="93" t="s">
        <v>146</v>
      </c>
      <c r="J67" s="93" t="s">
        <v>233</v>
      </c>
      <c r="K67" s="34" t="s">
        <v>603</v>
      </c>
      <c r="L67" s="93" t="s">
        <v>622</v>
      </c>
      <c r="M67" s="93" t="s">
        <v>623</v>
      </c>
      <c r="N67" s="93" t="s">
        <v>624</v>
      </c>
      <c r="O67" s="93" t="s">
        <v>625</v>
      </c>
      <c r="P67" s="117" t="s">
        <v>626</v>
      </c>
      <c r="Q67" s="94" t="s">
        <v>627</v>
      </c>
      <c r="R67" s="95">
        <v>1</v>
      </c>
      <c r="S67" s="19"/>
    </row>
    <row r="68" spans="8:19" ht="15" customHeight="1" x14ac:dyDescent="0.15">
      <c r="H68" s="92">
        <v>20807</v>
      </c>
      <c r="I68" s="93" t="s">
        <v>146</v>
      </c>
      <c r="J68" s="93" t="s">
        <v>233</v>
      </c>
      <c r="K68" s="34" t="s">
        <v>603</v>
      </c>
      <c r="L68" s="93" t="s">
        <v>628</v>
      </c>
      <c r="M68" s="93" t="s">
        <v>629</v>
      </c>
      <c r="N68" s="93" t="s">
        <v>630</v>
      </c>
      <c r="O68" s="93" t="s">
        <v>631</v>
      </c>
      <c r="P68" s="117" t="s">
        <v>632</v>
      </c>
      <c r="Q68" s="94" t="s">
        <v>633</v>
      </c>
      <c r="R68" s="95">
        <v>1</v>
      </c>
      <c r="S68" s="19"/>
    </row>
    <row r="69" spans="8:19" ht="15" customHeight="1" x14ac:dyDescent="0.15">
      <c r="H69" s="92">
        <v>20901</v>
      </c>
      <c r="I69" s="93" t="s">
        <v>146</v>
      </c>
      <c r="J69" s="93" t="s">
        <v>243</v>
      </c>
      <c r="K69" s="34" t="s">
        <v>634</v>
      </c>
      <c r="L69" s="93" t="s">
        <v>635</v>
      </c>
      <c r="M69" s="93" t="s">
        <v>636</v>
      </c>
      <c r="N69" s="93" t="s">
        <v>637</v>
      </c>
      <c r="O69" s="93" t="s">
        <v>638</v>
      </c>
      <c r="P69" s="117" t="s">
        <v>639</v>
      </c>
      <c r="Q69" s="94" t="s">
        <v>640</v>
      </c>
      <c r="R69" s="147">
        <v>1</v>
      </c>
      <c r="S69" s="19"/>
    </row>
    <row r="70" spans="8:19" ht="15" customHeight="1" x14ac:dyDescent="0.15">
      <c r="H70" s="92">
        <v>20902</v>
      </c>
      <c r="I70" s="93" t="s">
        <v>146</v>
      </c>
      <c r="J70" s="93" t="s">
        <v>243</v>
      </c>
      <c r="K70" s="34" t="s">
        <v>634</v>
      </c>
      <c r="L70" s="93" t="s">
        <v>641</v>
      </c>
      <c r="M70" s="93" t="s">
        <v>642</v>
      </c>
      <c r="N70" s="93" t="s">
        <v>643</v>
      </c>
      <c r="O70" s="93" t="s">
        <v>644</v>
      </c>
      <c r="P70" s="117" t="s">
        <v>645</v>
      </c>
      <c r="Q70" s="94" t="s">
        <v>646</v>
      </c>
      <c r="R70" s="95">
        <v>1</v>
      </c>
      <c r="S70" s="19"/>
    </row>
    <row r="71" spans="8:19" ht="15" customHeight="1" x14ac:dyDescent="0.15">
      <c r="H71" s="92">
        <v>20903</v>
      </c>
      <c r="I71" s="93" t="s">
        <v>146</v>
      </c>
      <c r="J71" s="93" t="s">
        <v>243</v>
      </c>
      <c r="K71" s="34" t="s">
        <v>634</v>
      </c>
      <c r="L71" s="93" t="s">
        <v>647</v>
      </c>
      <c r="M71" s="93" t="s">
        <v>648</v>
      </c>
      <c r="N71" s="93" t="s">
        <v>649</v>
      </c>
      <c r="O71" s="93" t="s">
        <v>650</v>
      </c>
      <c r="P71" s="117" t="s">
        <v>651</v>
      </c>
      <c r="Q71" s="94" t="s">
        <v>652</v>
      </c>
      <c r="R71" s="95">
        <v>1</v>
      </c>
      <c r="S71" s="19"/>
    </row>
    <row r="72" spans="8:19" ht="15" customHeight="1" x14ac:dyDescent="0.15">
      <c r="H72" s="92">
        <v>20904</v>
      </c>
      <c r="I72" s="93" t="s">
        <v>146</v>
      </c>
      <c r="J72" s="93" t="s">
        <v>243</v>
      </c>
      <c r="K72" s="34" t="s">
        <v>634</v>
      </c>
      <c r="L72" s="93" t="s">
        <v>653</v>
      </c>
      <c r="M72" s="93" t="s">
        <v>654</v>
      </c>
      <c r="N72" s="93" t="s">
        <v>655</v>
      </c>
      <c r="O72" s="93" t="s">
        <v>656</v>
      </c>
      <c r="P72" s="117" t="s">
        <v>657</v>
      </c>
      <c r="Q72" s="94" t="s">
        <v>658</v>
      </c>
      <c r="R72" s="95">
        <v>1</v>
      </c>
      <c r="S72" s="19"/>
    </row>
    <row r="73" spans="8:19" ht="15" customHeight="1" x14ac:dyDescent="0.15">
      <c r="H73" s="92">
        <v>20905</v>
      </c>
      <c r="I73" s="93" t="s">
        <v>146</v>
      </c>
      <c r="J73" s="93" t="s">
        <v>243</v>
      </c>
      <c r="K73" s="34" t="s">
        <v>634</v>
      </c>
      <c r="L73" s="93" t="s">
        <v>659</v>
      </c>
      <c r="M73" s="93" t="s">
        <v>660</v>
      </c>
      <c r="N73" s="93" t="s">
        <v>661</v>
      </c>
      <c r="O73" s="93" t="s">
        <v>662</v>
      </c>
      <c r="P73" s="117" t="s">
        <v>663</v>
      </c>
      <c r="Q73" s="94" t="s">
        <v>664</v>
      </c>
      <c r="R73" s="95">
        <v>1</v>
      </c>
      <c r="S73" s="19"/>
    </row>
    <row r="74" spans="8:19" ht="15" customHeight="1" x14ac:dyDescent="0.15">
      <c r="H74" s="92">
        <v>20906</v>
      </c>
      <c r="I74" s="93" t="s">
        <v>146</v>
      </c>
      <c r="J74" s="93" t="s">
        <v>243</v>
      </c>
      <c r="K74" s="34" t="s">
        <v>634</v>
      </c>
      <c r="L74" s="93" t="s">
        <v>665</v>
      </c>
      <c r="M74" s="93" t="s">
        <v>666</v>
      </c>
      <c r="N74" s="93" t="s">
        <v>667</v>
      </c>
      <c r="O74" s="93" t="s">
        <v>668</v>
      </c>
      <c r="P74" s="117" t="s">
        <v>669</v>
      </c>
      <c r="Q74" s="94" t="s">
        <v>670</v>
      </c>
      <c r="R74" s="95">
        <v>1</v>
      </c>
      <c r="S74" s="19"/>
    </row>
    <row r="75" spans="8:19" ht="15" customHeight="1" x14ac:dyDescent="0.15">
      <c r="H75" s="92">
        <v>20907</v>
      </c>
      <c r="I75" s="93" t="s">
        <v>146</v>
      </c>
      <c r="J75" s="93" t="s">
        <v>243</v>
      </c>
      <c r="K75" s="34" t="s">
        <v>634</v>
      </c>
      <c r="L75" s="93" t="s">
        <v>671</v>
      </c>
      <c r="M75" s="93" t="s">
        <v>672</v>
      </c>
      <c r="N75" s="93" t="s">
        <v>673</v>
      </c>
      <c r="O75" s="93" t="s">
        <v>674</v>
      </c>
      <c r="P75" s="117" t="s">
        <v>675</v>
      </c>
      <c r="Q75" s="94" t="s">
        <v>676</v>
      </c>
      <c r="R75" s="95">
        <v>1</v>
      </c>
      <c r="S75" s="19"/>
    </row>
    <row r="76" spans="8:19" ht="15" customHeight="1" x14ac:dyDescent="0.15">
      <c r="H76" s="92">
        <v>20908</v>
      </c>
      <c r="I76" s="93" t="s">
        <v>146</v>
      </c>
      <c r="J76" s="93" t="s">
        <v>243</v>
      </c>
      <c r="K76" s="93" t="s">
        <v>634</v>
      </c>
      <c r="L76" s="93" t="s">
        <v>677</v>
      </c>
      <c r="M76" s="93" t="s">
        <v>678</v>
      </c>
      <c r="N76" s="93" t="s">
        <v>679</v>
      </c>
      <c r="O76" s="93" t="s">
        <v>680</v>
      </c>
      <c r="P76" s="117" t="s">
        <v>681</v>
      </c>
      <c r="Q76" s="94" t="s">
        <v>682</v>
      </c>
      <c r="R76" s="95">
        <v>1</v>
      </c>
      <c r="S76" s="19"/>
    </row>
    <row r="77" spans="8:19" ht="15" customHeight="1" x14ac:dyDescent="0.15">
      <c r="H77" s="92">
        <v>20910</v>
      </c>
      <c r="I77" s="93" t="s">
        <v>146</v>
      </c>
      <c r="J77" s="93" t="s">
        <v>243</v>
      </c>
      <c r="K77" s="93" t="s">
        <v>634</v>
      </c>
      <c r="L77" s="93" t="s">
        <v>683</v>
      </c>
      <c r="M77" s="93" t="s">
        <v>684</v>
      </c>
      <c r="N77" s="93" t="s">
        <v>685</v>
      </c>
      <c r="O77" s="93" t="s">
        <v>686</v>
      </c>
      <c r="P77" s="117" t="s">
        <v>687</v>
      </c>
      <c r="Q77" s="94" t="s">
        <v>688</v>
      </c>
      <c r="R77" s="95">
        <v>1</v>
      </c>
      <c r="S77" s="19"/>
    </row>
    <row r="78" spans="8:19" ht="15" customHeight="1" x14ac:dyDescent="0.15">
      <c r="H78" s="92">
        <v>20911</v>
      </c>
      <c r="I78" s="93" t="s">
        <v>146</v>
      </c>
      <c r="J78" s="93" t="s">
        <v>243</v>
      </c>
      <c r="K78" s="34" t="s">
        <v>634</v>
      </c>
      <c r="L78" s="93" t="s">
        <v>689</v>
      </c>
      <c r="M78" s="93" t="s">
        <v>690</v>
      </c>
      <c r="N78" s="93" t="s">
        <v>691</v>
      </c>
      <c r="O78" s="93" t="s">
        <v>690</v>
      </c>
      <c r="P78" s="117" t="s">
        <v>690</v>
      </c>
      <c r="Q78" s="94" t="s">
        <v>692</v>
      </c>
      <c r="R78" s="95">
        <v>1</v>
      </c>
      <c r="S78" s="19"/>
    </row>
    <row r="79" spans="8:19" ht="15" customHeight="1" x14ac:dyDescent="0.15">
      <c r="H79" s="92">
        <v>20912</v>
      </c>
      <c r="I79" s="93" t="s">
        <v>146</v>
      </c>
      <c r="J79" s="93" t="s">
        <v>243</v>
      </c>
      <c r="K79" s="34" t="s">
        <v>634</v>
      </c>
      <c r="L79" s="93" t="s">
        <v>693</v>
      </c>
      <c r="M79" s="93" t="s">
        <v>694</v>
      </c>
      <c r="N79" s="93" t="s">
        <v>695</v>
      </c>
      <c r="O79" s="93" t="s">
        <v>696</v>
      </c>
      <c r="P79" s="117" t="s">
        <v>697</v>
      </c>
      <c r="Q79" s="94" t="s">
        <v>698</v>
      </c>
      <c r="R79" s="95">
        <v>1</v>
      </c>
      <c r="S79" s="19"/>
    </row>
    <row r="80" spans="8:19" ht="15" customHeight="1" x14ac:dyDescent="0.15">
      <c r="H80" s="92">
        <v>20913</v>
      </c>
      <c r="I80" s="93" t="s">
        <v>146</v>
      </c>
      <c r="J80" s="93" t="s">
        <v>243</v>
      </c>
      <c r="K80" s="34" t="s">
        <v>634</v>
      </c>
      <c r="L80" s="93" t="s">
        <v>699</v>
      </c>
      <c r="M80" s="93"/>
      <c r="N80" s="93"/>
      <c r="O80" s="93"/>
      <c r="P80" s="117"/>
      <c r="Q80" s="94" t="s">
        <v>698</v>
      </c>
      <c r="R80" s="95">
        <v>3</v>
      </c>
      <c r="S80" s="19"/>
    </row>
    <row r="81" spans="8:19" ht="15" customHeight="1" x14ac:dyDescent="0.15">
      <c r="H81" s="92">
        <v>20914</v>
      </c>
      <c r="I81" s="93" t="s">
        <v>146</v>
      </c>
      <c r="J81" s="93" t="s">
        <v>243</v>
      </c>
      <c r="K81" s="34" t="s">
        <v>634</v>
      </c>
      <c r="L81" s="93" t="s">
        <v>700</v>
      </c>
      <c r="M81" s="93" t="s">
        <v>701</v>
      </c>
      <c r="N81" s="93" t="s">
        <v>702</v>
      </c>
      <c r="O81" s="93" t="s">
        <v>703</v>
      </c>
      <c r="P81" s="117" t="s">
        <v>704</v>
      </c>
      <c r="Q81" s="94" t="s">
        <v>705</v>
      </c>
      <c r="R81" s="95">
        <v>1</v>
      </c>
      <c r="S81" s="19"/>
    </row>
    <row r="82" spans="8:19" ht="15" customHeight="1" x14ac:dyDescent="0.15">
      <c r="H82" s="92">
        <v>31001</v>
      </c>
      <c r="I82" s="93" t="s">
        <v>168</v>
      </c>
      <c r="J82" s="93" t="s">
        <v>251</v>
      </c>
      <c r="K82" s="34" t="s">
        <v>706</v>
      </c>
      <c r="L82" s="93" t="s">
        <v>707</v>
      </c>
      <c r="M82" s="93" t="s">
        <v>708</v>
      </c>
      <c r="N82" s="93" t="s">
        <v>709</v>
      </c>
      <c r="O82" s="93" t="s">
        <v>710</v>
      </c>
      <c r="P82" s="117" t="s">
        <v>711</v>
      </c>
      <c r="Q82" s="94" t="s">
        <v>712</v>
      </c>
      <c r="R82" s="95">
        <v>1</v>
      </c>
      <c r="S82" s="19"/>
    </row>
    <row r="83" spans="8:19" ht="15" customHeight="1" x14ac:dyDescent="0.15">
      <c r="H83" s="92">
        <v>31002</v>
      </c>
      <c r="I83" s="93" t="s">
        <v>168</v>
      </c>
      <c r="J83" s="93" t="s">
        <v>251</v>
      </c>
      <c r="K83" s="34" t="s">
        <v>706</v>
      </c>
      <c r="L83" s="93" t="s">
        <v>713</v>
      </c>
      <c r="M83" s="93" t="s">
        <v>714</v>
      </c>
      <c r="N83" s="93" t="s">
        <v>715</v>
      </c>
      <c r="O83" s="93" t="s">
        <v>716</v>
      </c>
      <c r="P83" s="117" t="s">
        <v>717</v>
      </c>
      <c r="Q83" s="94" t="s">
        <v>718</v>
      </c>
      <c r="R83" s="95">
        <v>1</v>
      </c>
      <c r="S83" s="19"/>
    </row>
    <row r="84" spans="8:19" ht="15" customHeight="1" x14ac:dyDescent="0.15">
      <c r="H84" s="92">
        <v>31003</v>
      </c>
      <c r="I84" s="93" t="s">
        <v>168</v>
      </c>
      <c r="J84" s="93" t="s">
        <v>251</v>
      </c>
      <c r="K84" s="34" t="s">
        <v>706</v>
      </c>
      <c r="L84" s="93" t="s">
        <v>713</v>
      </c>
      <c r="M84" s="93" t="s">
        <v>714</v>
      </c>
      <c r="N84" s="93" t="s">
        <v>715</v>
      </c>
      <c r="O84" s="93" t="s">
        <v>716</v>
      </c>
      <c r="P84" s="117" t="s">
        <v>717</v>
      </c>
      <c r="Q84" s="94" t="s">
        <v>718</v>
      </c>
      <c r="R84" s="95">
        <v>2</v>
      </c>
      <c r="S84" s="19"/>
    </row>
    <row r="85" spans="8:19" ht="15" customHeight="1" x14ac:dyDescent="0.15">
      <c r="H85" s="92">
        <v>31005</v>
      </c>
      <c r="I85" s="93" t="s">
        <v>168</v>
      </c>
      <c r="J85" s="93" t="s">
        <v>251</v>
      </c>
      <c r="K85" s="34" t="s">
        <v>706</v>
      </c>
      <c r="L85" s="93" t="s">
        <v>719</v>
      </c>
      <c r="M85" s="93" t="s">
        <v>720</v>
      </c>
      <c r="N85" s="93" t="s">
        <v>721</v>
      </c>
      <c r="O85" s="93" t="s">
        <v>722</v>
      </c>
      <c r="P85" s="117" t="s">
        <v>723</v>
      </c>
      <c r="Q85" s="94" t="s">
        <v>724</v>
      </c>
      <c r="R85" s="95">
        <v>1</v>
      </c>
      <c r="S85" s="19"/>
    </row>
    <row r="86" spans="8:19" ht="15" customHeight="1" x14ac:dyDescent="0.15">
      <c r="H86" s="92">
        <v>31006</v>
      </c>
      <c r="I86" s="93" t="s">
        <v>168</v>
      </c>
      <c r="J86" s="93" t="s">
        <v>251</v>
      </c>
      <c r="K86" s="34" t="s">
        <v>706</v>
      </c>
      <c r="L86" s="93" t="s">
        <v>725</v>
      </c>
      <c r="M86" s="93" t="s">
        <v>726</v>
      </c>
      <c r="N86" s="93" t="s">
        <v>727</v>
      </c>
      <c r="O86" s="93" t="s">
        <v>728</v>
      </c>
      <c r="P86" s="117" t="s">
        <v>729</v>
      </c>
      <c r="Q86" s="94" t="s">
        <v>730</v>
      </c>
      <c r="R86" s="95">
        <v>1</v>
      </c>
      <c r="S86" s="19"/>
    </row>
    <row r="87" spans="8:19" ht="15" customHeight="1" x14ac:dyDescent="0.15">
      <c r="H87" s="92">
        <v>31007</v>
      </c>
      <c r="I87" s="93" t="s">
        <v>168</v>
      </c>
      <c r="J87" s="93" t="s">
        <v>251</v>
      </c>
      <c r="K87" s="34" t="s">
        <v>706</v>
      </c>
      <c r="L87" s="93" t="s">
        <v>731</v>
      </c>
      <c r="M87" s="93" t="s">
        <v>732</v>
      </c>
      <c r="N87" s="93" t="s">
        <v>733</v>
      </c>
      <c r="O87" s="93" t="s">
        <v>734</v>
      </c>
      <c r="P87" s="117" t="s">
        <v>735</v>
      </c>
      <c r="Q87" s="94" t="s">
        <v>736</v>
      </c>
      <c r="R87" s="95">
        <v>1</v>
      </c>
      <c r="S87" s="19"/>
    </row>
    <row r="88" spans="8:19" ht="15" customHeight="1" x14ac:dyDescent="0.15">
      <c r="H88" s="92">
        <v>31008</v>
      </c>
      <c r="I88" s="93" t="s">
        <v>168</v>
      </c>
      <c r="J88" s="93" t="s">
        <v>251</v>
      </c>
      <c r="K88" s="34" t="s">
        <v>706</v>
      </c>
      <c r="L88" s="93" t="s">
        <v>737</v>
      </c>
      <c r="M88" s="93"/>
      <c r="N88" s="93"/>
      <c r="O88" s="93"/>
      <c r="P88" s="117"/>
      <c r="Q88" s="94" t="s">
        <v>738</v>
      </c>
      <c r="R88" s="95">
        <v>1</v>
      </c>
      <c r="S88" s="19"/>
    </row>
    <row r="89" spans="8:19" ht="15" customHeight="1" x14ac:dyDescent="0.15">
      <c r="H89" s="92">
        <v>31009</v>
      </c>
      <c r="I89" s="93" t="s">
        <v>168</v>
      </c>
      <c r="J89" s="93" t="s">
        <v>251</v>
      </c>
      <c r="K89" s="34" t="s">
        <v>706</v>
      </c>
      <c r="L89" s="93" t="s">
        <v>739</v>
      </c>
      <c r="M89" s="93" t="s">
        <v>740</v>
      </c>
      <c r="N89" s="93" t="s">
        <v>741</v>
      </c>
      <c r="O89" s="93" t="s">
        <v>742</v>
      </c>
      <c r="P89" s="117" t="s">
        <v>743</v>
      </c>
      <c r="Q89" s="94" t="s">
        <v>744</v>
      </c>
      <c r="R89" s="95">
        <v>2</v>
      </c>
      <c r="S89" s="19"/>
    </row>
    <row r="90" spans="8:19" ht="15" customHeight="1" x14ac:dyDescent="0.15">
      <c r="H90" s="92">
        <v>31010</v>
      </c>
      <c r="I90" s="93" t="s">
        <v>168</v>
      </c>
      <c r="J90" s="93" t="s">
        <v>251</v>
      </c>
      <c r="K90" s="93" t="s">
        <v>706</v>
      </c>
      <c r="L90" s="93" t="s">
        <v>745</v>
      </c>
      <c r="M90" s="93" t="s">
        <v>746</v>
      </c>
      <c r="N90" s="93" t="s">
        <v>747</v>
      </c>
      <c r="O90" s="93" t="s">
        <v>748</v>
      </c>
      <c r="P90" s="117" t="s">
        <v>749</v>
      </c>
      <c r="Q90" s="94" t="s">
        <v>750</v>
      </c>
      <c r="R90" s="95">
        <v>1</v>
      </c>
      <c r="S90" s="19"/>
    </row>
    <row r="91" spans="8:19" ht="15" customHeight="1" x14ac:dyDescent="0.15">
      <c r="H91" s="92">
        <v>31011</v>
      </c>
      <c r="I91" s="93" t="s">
        <v>168</v>
      </c>
      <c r="J91" s="93" t="s">
        <v>251</v>
      </c>
      <c r="K91" s="34" t="s">
        <v>706</v>
      </c>
      <c r="L91" s="93" t="s">
        <v>751</v>
      </c>
      <c r="M91" s="93" t="s">
        <v>752</v>
      </c>
      <c r="N91" s="93" t="s">
        <v>753</v>
      </c>
      <c r="O91" s="93" t="s">
        <v>754</v>
      </c>
      <c r="P91" s="117" t="s">
        <v>755</v>
      </c>
      <c r="Q91" s="94" t="s">
        <v>756</v>
      </c>
      <c r="R91" s="95">
        <v>1</v>
      </c>
      <c r="S91" s="19"/>
    </row>
    <row r="92" spans="8:19" ht="15" customHeight="1" x14ac:dyDescent="0.15">
      <c r="H92" s="92">
        <v>31101</v>
      </c>
      <c r="I92" s="93" t="s">
        <v>168</v>
      </c>
      <c r="J92" s="93" t="s">
        <v>258</v>
      </c>
      <c r="K92" s="34" t="s">
        <v>757</v>
      </c>
      <c r="L92" s="93" t="s">
        <v>758</v>
      </c>
      <c r="M92" s="93" t="s">
        <v>759</v>
      </c>
      <c r="N92" s="93" t="s">
        <v>760</v>
      </c>
      <c r="O92" s="93" t="s">
        <v>761</v>
      </c>
      <c r="P92" s="117" t="s">
        <v>762</v>
      </c>
      <c r="Q92" s="94" t="s">
        <v>763</v>
      </c>
      <c r="R92" s="95">
        <v>1</v>
      </c>
      <c r="S92" s="19"/>
    </row>
    <row r="93" spans="8:19" ht="15" customHeight="1" x14ac:dyDescent="0.15">
      <c r="H93" s="92">
        <v>31102</v>
      </c>
      <c r="I93" s="93" t="s">
        <v>168</v>
      </c>
      <c r="J93" s="93" t="s">
        <v>258</v>
      </c>
      <c r="K93" s="34" t="s">
        <v>757</v>
      </c>
      <c r="L93" s="93" t="s">
        <v>764</v>
      </c>
      <c r="M93" s="93" t="s">
        <v>765</v>
      </c>
      <c r="N93" s="93" t="s">
        <v>766</v>
      </c>
      <c r="O93" s="93" t="s">
        <v>767</v>
      </c>
      <c r="P93" s="117" t="s">
        <v>768</v>
      </c>
      <c r="Q93" s="94" t="s">
        <v>769</v>
      </c>
      <c r="R93" s="95">
        <v>1</v>
      </c>
      <c r="S93" s="19"/>
    </row>
    <row r="94" spans="8:19" ht="15" customHeight="1" x14ac:dyDescent="0.15">
      <c r="H94" s="92">
        <v>31103</v>
      </c>
      <c r="I94" s="93" t="s">
        <v>168</v>
      </c>
      <c r="J94" s="93" t="s">
        <v>258</v>
      </c>
      <c r="K94" s="34" t="s">
        <v>757</v>
      </c>
      <c r="L94" s="93" t="s">
        <v>770</v>
      </c>
      <c r="M94" s="93" t="s">
        <v>771</v>
      </c>
      <c r="N94" s="93" t="s">
        <v>772</v>
      </c>
      <c r="O94" s="93" t="s">
        <v>773</v>
      </c>
      <c r="P94" s="117" t="s">
        <v>774</v>
      </c>
      <c r="Q94" s="94" t="s">
        <v>775</v>
      </c>
      <c r="R94" s="95">
        <v>1</v>
      </c>
      <c r="S94" s="19"/>
    </row>
    <row r="95" spans="8:19" ht="15" customHeight="1" x14ac:dyDescent="0.15">
      <c r="H95" s="92">
        <v>31104</v>
      </c>
      <c r="I95" s="93" t="s">
        <v>168</v>
      </c>
      <c r="J95" s="93" t="s">
        <v>258</v>
      </c>
      <c r="K95" s="34" t="s">
        <v>757</v>
      </c>
      <c r="L95" s="93" t="s">
        <v>776</v>
      </c>
      <c r="M95" s="93" t="s">
        <v>777</v>
      </c>
      <c r="N95" s="93" t="s">
        <v>778</v>
      </c>
      <c r="O95" s="93" t="s">
        <v>779</v>
      </c>
      <c r="P95" s="117" t="s">
        <v>780</v>
      </c>
      <c r="Q95" s="94" t="s">
        <v>781</v>
      </c>
      <c r="R95" s="95">
        <v>1</v>
      </c>
      <c r="S95" s="19"/>
    </row>
    <row r="96" spans="8:19" ht="15" customHeight="1" x14ac:dyDescent="0.15">
      <c r="H96" s="92">
        <v>31105</v>
      </c>
      <c r="I96" s="93" t="s">
        <v>168</v>
      </c>
      <c r="J96" s="93" t="s">
        <v>258</v>
      </c>
      <c r="K96" s="35" t="s">
        <v>757</v>
      </c>
      <c r="L96" s="93" t="s">
        <v>782</v>
      </c>
      <c r="M96" s="93" t="s">
        <v>783</v>
      </c>
      <c r="N96" s="93" t="s">
        <v>784</v>
      </c>
      <c r="O96" s="93" t="s">
        <v>785</v>
      </c>
      <c r="P96" s="117" t="s">
        <v>786</v>
      </c>
      <c r="Q96" s="94" t="s">
        <v>787</v>
      </c>
      <c r="R96" s="95">
        <v>1</v>
      </c>
      <c r="S96" s="19"/>
    </row>
    <row r="97" spans="8:19" ht="15" customHeight="1" x14ac:dyDescent="0.15">
      <c r="H97" s="92">
        <v>31106</v>
      </c>
      <c r="I97" s="93" t="s">
        <v>168</v>
      </c>
      <c r="J97" s="93" t="s">
        <v>258</v>
      </c>
      <c r="K97" s="35" t="s">
        <v>757</v>
      </c>
      <c r="L97" s="93" t="s">
        <v>788</v>
      </c>
      <c r="M97" s="93" t="s">
        <v>789</v>
      </c>
      <c r="N97" s="93" t="s">
        <v>790</v>
      </c>
      <c r="O97" s="93" t="s">
        <v>791</v>
      </c>
      <c r="P97" s="117" t="s">
        <v>792</v>
      </c>
      <c r="Q97" s="94" t="s">
        <v>793</v>
      </c>
      <c r="R97" s="95">
        <v>1</v>
      </c>
      <c r="S97" s="19"/>
    </row>
    <row r="98" spans="8:19" ht="15" customHeight="1" x14ac:dyDescent="0.15">
      <c r="H98" s="92">
        <v>31107</v>
      </c>
      <c r="I98" s="93" t="s">
        <v>168</v>
      </c>
      <c r="J98" s="93" t="s">
        <v>258</v>
      </c>
      <c r="K98" s="35" t="s">
        <v>757</v>
      </c>
      <c r="L98" s="93" t="s">
        <v>794</v>
      </c>
      <c r="M98" s="93" t="s">
        <v>795</v>
      </c>
      <c r="N98" s="93" t="s">
        <v>796</v>
      </c>
      <c r="O98" s="93" t="s">
        <v>797</v>
      </c>
      <c r="P98" s="117" t="s">
        <v>798</v>
      </c>
      <c r="Q98" s="94" t="s">
        <v>799</v>
      </c>
      <c r="R98" s="95">
        <v>1</v>
      </c>
      <c r="S98" s="19"/>
    </row>
    <row r="99" spans="8:19" ht="15" customHeight="1" x14ac:dyDescent="0.15">
      <c r="H99" s="92">
        <v>31201</v>
      </c>
      <c r="I99" s="93" t="s">
        <v>168</v>
      </c>
      <c r="J99" s="93" t="s">
        <v>265</v>
      </c>
      <c r="K99" s="35" t="s">
        <v>800</v>
      </c>
      <c r="L99" s="93" t="s">
        <v>801</v>
      </c>
      <c r="M99" s="93" t="s">
        <v>802</v>
      </c>
      <c r="N99" s="93" t="s">
        <v>803</v>
      </c>
      <c r="O99" s="93" t="s">
        <v>804</v>
      </c>
      <c r="P99" s="117" t="s">
        <v>805</v>
      </c>
      <c r="Q99" s="94" t="s">
        <v>806</v>
      </c>
      <c r="R99" s="95">
        <v>1</v>
      </c>
      <c r="S99" s="19"/>
    </row>
    <row r="100" spans="8:19" ht="15" customHeight="1" x14ac:dyDescent="0.15">
      <c r="H100" s="92">
        <v>31202</v>
      </c>
      <c r="I100" s="93" t="s">
        <v>168</v>
      </c>
      <c r="J100" s="93" t="s">
        <v>265</v>
      </c>
      <c r="K100" s="35" t="s">
        <v>800</v>
      </c>
      <c r="L100" s="93" t="s">
        <v>807</v>
      </c>
      <c r="M100" s="93" t="s">
        <v>808</v>
      </c>
      <c r="N100" s="93" t="s">
        <v>809</v>
      </c>
      <c r="O100" s="93" t="s">
        <v>810</v>
      </c>
      <c r="P100" s="117" t="s">
        <v>811</v>
      </c>
      <c r="Q100" s="94" t="s">
        <v>812</v>
      </c>
      <c r="R100" s="95">
        <v>1</v>
      </c>
      <c r="S100" s="19"/>
    </row>
    <row r="101" spans="8:19" ht="15" customHeight="1" x14ac:dyDescent="0.15">
      <c r="H101" s="92">
        <v>31203</v>
      </c>
      <c r="I101" s="93" t="s">
        <v>168</v>
      </c>
      <c r="J101" s="93" t="s">
        <v>265</v>
      </c>
      <c r="K101" s="35" t="s">
        <v>800</v>
      </c>
      <c r="L101" s="93" t="s">
        <v>813</v>
      </c>
      <c r="M101" s="93" t="s">
        <v>814</v>
      </c>
      <c r="N101" s="93" t="s">
        <v>815</v>
      </c>
      <c r="O101" s="93" t="s">
        <v>816</v>
      </c>
      <c r="P101" s="117" t="s">
        <v>817</v>
      </c>
      <c r="Q101" s="94" t="s">
        <v>818</v>
      </c>
      <c r="R101" s="95">
        <v>1</v>
      </c>
      <c r="S101" s="19"/>
    </row>
    <row r="102" spans="8:19" ht="15" customHeight="1" x14ac:dyDescent="0.15">
      <c r="H102" s="92">
        <v>31204</v>
      </c>
      <c r="I102" s="93" t="s">
        <v>168</v>
      </c>
      <c r="J102" s="93" t="s">
        <v>265</v>
      </c>
      <c r="K102" s="35" t="s">
        <v>800</v>
      </c>
      <c r="L102" s="93" t="s">
        <v>819</v>
      </c>
      <c r="M102" s="93" t="s">
        <v>820</v>
      </c>
      <c r="N102" s="93" t="s">
        <v>821</v>
      </c>
      <c r="O102" s="93" t="s">
        <v>822</v>
      </c>
      <c r="P102" s="117" t="s">
        <v>823</v>
      </c>
      <c r="Q102" s="94" t="s">
        <v>824</v>
      </c>
      <c r="R102" s="95">
        <v>1</v>
      </c>
      <c r="S102" s="19"/>
    </row>
    <row r="103" spans="8:19" ht="15" customHeight="1" x14ac:dyDescent="0.15">
      <c r="H103" s="92">
        <v>31205</v>
      </c>
      <c r="I103" s="93" t="s">
        <v>168</v>
      </c>
      <c r="J103" s="93" t="s">
        <v>265</v>
      </c>
      <c r="K103" s="35" t="s">
        <v>800</v>
      </c>
      <c r="L103" s="93" t="s">
        <v>825</v>
      </c>
      <c r="M103" s="93" t="s">
        <v>826</v>
      </c>
      <c r="N103" s="93" t="s">
        <v>827</v>
      </c>
      <c r="O103" s="93" t="s">
        <v>828</v>
      </c>
      <c r="P103" s="117" t="s">
        <v>829</v>
      </c>
      <c r="Q103" s="94" t="s">
        <v>830</v>
      </c>
      <c r="R103" s="147">
        <v>1</v>
      </c>
      <c r="S103" s="19"/>
    </row>
    <row r="104" spans="8:19" ht="15" customHeight="1" x14ac:dyDescent="0.15">
      <c r="H104" s="92">
        <v>31206</v>
      </c>
      <c r="I104" s="93" t="s">
        <v>168</v>
      </c>
      <c r="J104" s="93" t="s">
        <v>265</v>
      </c>
      <c r="K104" s="35" t="s">
        <v>800</v>
      </c>
      <c r="L104" s="93" t="s">
        <v>831</v>
      </c>
      <c r="M104" s="93" t="s">
        <v>832</v>
      </c>
      <c r="N104" s="93" t="s">
        <v>833</v>
      </c>
      <c r="O104" s="93" t="s">
        <v>834</v>
      </c>
      <c r="P104" s="117" t="s">
        <v>835</v>
      </c>
      <c r="Q104" s="94" t="s">
        <v>836</v>
      </c>
      <c r="R104" s="147">
        <v>1</v>
      </c>
      <c r="S104" s="19"/>
    </row>
    <row r="105" spans="8:19" ht="15" customHeight="1" x14ac:dyDescent="0.15">
      <c r="H105" s="92">
        <v>31207</v>
      </c>
      <c r="I105" s="93" t="s">
        <v>168</v>
      </c>
      <c r="J105" s="93" t="s">
        <v>265</v>
      </c>
      <c r="K105" s="35" t="s">
        <v>800</v>
      </c>
      <c r="L105" s="93" t="s">
        <v>837</v>
      </c>
      <c r="M105" s="93" t="s">
        <v>838</v>
      </c>
      <c r="N105" s="93" t="s">
        <v>839</v>
      </c>
      <c r="O105" s="93" t="s">
        <v>840</v>
      </c>
      <c r="P105" s="117" t="s">
        <v>841</v>
      </c>
      <c r="Q105" s="94" t="s">
        <v>842</v>
      </c>
      <c r="R105" s="147">
        <v>1</v>
      </c>
      <c r="S105" s="19"/>
    </row>
    <row r="106" spans="8:19" ht="15" customHeight="1" x14ac:dyDescent="0.15">
      <c r="H106" s="92">
        <v>31209</v>
      </c>
      <c r="I106" s="93" t="s">
        <v>168</v>
      </c>
      <c r="J106" s="93" t="s">
        <v>265</v>
      </c>
      <c r="K106" s="34" t="s">
        <v>800</v>
      </c>
      <c r="L106" s="93" t="s">
        <v>843</v>
      </c>
      <c r="M106" s="93" t="s">
        <v>844</v>
      </c>
      <c r="N106" s="93" t="s">
        <v>845</v>
      </c>
      <c r="O106" s="93" t="s">
        <v>846</v>
      </c>
      <c r="P106" s="117" t="s">
        <v>847</v>
      </c>
      <c r="Q106" s="94" t="s">
        <v>848</v>
      </c>
      <c r="R106" s="95">
        <v>1</v>
      </c>
      <c r="S106" s="19"/>
    </row>
    <row r="107" spans="8:19" ht="15" customHeight="1" x14ac:dyDescent="0.15">
      <c r="H107" s="92">
        <v>31301</v>
      </c>
      <c r="I107" s="93" t="s">
        <v>168</v>
      </c>
      <c r="J107" s="93" t="s">
        <v>272</v>
      </c>
      <c r="K107" s="34" t="s">
        <v>849</v>
      </c>
      <c r="L107" s="93" t="s">
        <v>850</v>
      </c>
      <c r="M107" s="93" t="s">
        <v>851</v>
      </c>
      <c r="N107" s="93" t="s">
        <v>852</v>
      </c>
      <c r="O107" s="93" t="s">
        <v>853</v>
      </c>
      <c r="P107" s="117" t="s">
        <v>854</v>
      </c>
      <c r="Q107" s="94" t="s">
        <v>855</v>
      </c>
      <c r="R107" s="147">
        <v>1</v>
      </c>
      <c r="S107" s="19"/>
    </row>
    <row r="108" spans="8:19" ht="15" customHeight="1" x14ac:dyDescent="0.15">
      <c r="H108" s="92">
        <v>31302</v>
      </c>
      <c r="I108" s="93" t="s">
        <v>168</v>
      </c>
      <c r="J108" s="93" t="s">
        <v>272</v>
      </c>
      <c r="K108" s="34" t="s">
        <v>849</v>
      </c>
      <c r="L108" s="93" t="s">
        <v>856</v>
      </c>
      <c r="M108" s="93" t="s">
        <v>857</v>
      </c>
      <c r="N108" s="93" t="s">
        <v>858</v>
      </c>
      <c r="O108" s="93" t="s">
        <v>859</v>
      </c>
      <c r="P108" s="117" t="s">
        <v>860</v>
      </c>
      <c r="Q108" s="94" t="s">
        <v>861</v>
      </c>
      <c r="R108" s="95">
        <v>1</v>
      </c>
      <c r="S108" s="19"/>
    </row>
    <row r="109" spans="8:19" ht="15" customHeight="1" x14ac:dyDescent="0.15">
      <c r="H109" s="92">
        <v>31303</v>
      </c>
      <c r="I109" s="93" t="s">
        <v>168</v>
      </c>
      <c r="J109" s="93" t="s">
        <v>272</v>
      </c>
      <c r="K109" s="34" t="s">
        <v>849</v>
      </c>
      <c r="L109" s="93" t="s">
        <v>862</v>
      </c>
      <c r="M109" s="93" t="s">
        <v>863</v>
      </c>
      <c r="N109" s="93" t="s">
        <v>864</v>
      </c>
      <c r="O109" s="93" t="s">
        <v>865</v>
      </c>
      <c r="P109" s="117" t="s">
        <v>866</v>
      </c>
      <c r="Q109" s="94" t="s">
        <v>867</v>
      </c>
      <c r="R109" s="95">
        <v>1</v>
      </c>
      <c r="S109" s="19"/>
    </row>
    <row r="110" spans="8:19" ht="15" customHeight="1" x14ac:dyDescent="0.15">
      <c r="H110" s="92">
        <v>31304</v>
      </c>
      <c r="I110" s="93" t="s">
        <v>168</v>
      </c>
      <c r="J110" s="93" t="s">
        <v>272</v>
      </c>
      <c r="K110" s="34" t="s">
        <v>849</v>
      </c>
      <c r="L110" s="93" t="s">
        <v>868</v>
      </c>
      <c r="M110" s="93" t="s">
        <v>869</v>
      </c>
      <c r="N110" s="93" t="s">
        <v>870</v>
      </c>
      <c r="O110" s="93" t="s">
        <v>871</v>
      </c>
      <c r="P110" s="117" t="s">
        <v>872</v>
      </c>
      <c r="Q110" s="94" t="s">
        <v>873</v>
      </c>
      <c r="R110" s="95">
        <v>1</v>
      </c>
      <c r="S110" s="19"/>
    </row>
    <row r="111" spans="8:19" ht="15" customHeight="1" x14ac:dyDescent="0.15">
      <c r="H111" s="92">
        <v>31305</v>
      </c>
      <c r="I111" s="93" t="s">
        <v>168</v>
      </c>
      <c r="J111" s="93" t="s">
        <v>272</v>
      </c>
      <c r="K111" s="34" t="s">
        <v>849</v>
      </c>
      <c r="L111" s="93" t="s">
        <v>874</v>
      </c>
      <c r="M111" s="93" t="s">
        <v>875</v>
      </c>
      <c r="N111" s="93" t="s">
        <v>876</v>
      </c>
      <c r="O111" s="93" t="s">
        <v>877</v>
      </c>
      <c r="P111" s="117" t="s">
        <v>878</v>
      </c>
      <c r="Q111" s="94" t="s">
        <v>879</v>
      </c>
      <c r="R111" s="95">
        <v>1</v>
      </c>
      <c r="S111" s="19"/>
    </row>
    <row r="112" spans="8:19" ht="15" customHeight="1" x14ac:dyDescent="0.15">
      <c r="H112" s="92">
        <v>31306</v>
      </c>
      <c r="I112" s="93" t="s">
        <v>168</v>
      </c>
      <c r="J112" s="93" t="s">
        <v>272</v>
      </c>
      <c r="K112" s="34" t="s">
        <v>849</v>
      </c>
      <c r="L112" s="93" t="s">
        <v>880</v>
      </c>
      <c r="M112" s="93" t="s">
        <v>881</v>
      </c>
      <c r="N112" s="93" t="s">
        <v>882</v>
      </c>
      <c r="O112" s="93" t="s">
        <v>883</v>
      </c>
      <c r="P112" s="117" t="s">
        <v>884</v>
      </c>
      <c r="Q112" s="94" t="s">
        <v>885</v>
      </c>
      <c r="R112" s="95">
        <v>1</v>
      </c>
      <c r="S112" s="19"/>
    </row>
    <row r="113" spans="7:19" ht="15" customHeight="1" x14ac:dyDescent="0.15">
      <c r="H113" s="92">
        <v>31307</v>
      </c>
      <c r="I113" s="93" t="s">
        <v>168</v>
      </c>
      <c r="J113" s="93" t="s">
        <v>272</v>
      </c>
      <c r="K113" s="34" t="s">
        <v>849</v>
      </c>
      <c r="L113" s="93" t="s">
        <v>886</v>
      </c>
      <c r="M113" s="93" t="s">
        <v>887</v>
      </c>
      <c r="N113" s="93" t="s">
        <v>888</v>
      </c>
      <c r="O113" s="93" t="s">
        <v>889</v>
      </c>
      <c r="P113" s="117" t="s">
        <v>890</v>
      </c>
      <c r="Q113" s="94" t="s">
        <v>891</v>
      </c>
      <c r="R113" s="95">
        <v>1</v>
      </c>
      <c r="S113" s="19"/>
    </row>
    <row r="114" spans="7:19" ht="15" customHeight="1" x14ac:dyDescent="0.15">
      <c r="H114" s="92">
        <v>31308</v>
      </c>
      <c r="I114" s="93" t="s">
        <v>168</v>
      </c>
      <c r="J114" s="93" t="s">
        <v>272</v>
      </c>
      <c r="K114" s="34" t="s">
        <v>849</v>
      </c>
      <c r="L114" s="93" t="s">
        <v>892</v>
      </c>
      <c r="M114" s="93" t="s">
        <v>893</v>
      </c>
      <c r="N114" s="93" t="s">
        <v>894</v>
      </c>
      <c r="O114" s="93" t="s">
        <v>895</v>
      </c>
      <c r="P114" s="117" t="s">
        <v>896</v>
      </c>
      <c r="Q114" s="94" t="s">
        <v>897</v>
      </c>
      <c r="R114" s="95">
        <v>1</v>
      </c>
      <c r="S114" s="19"/>
    </row>
    <row r="115" spans="7:19" ht="15" customHeight="1" x14ac:dyDescent="0.15">
      <c r="H115" s="92">
        <v>31401</v>
      </c>
      <c r="I115" s="93" t="s">
        <v>168</v>
      </c>
      <c r="J115" s="93" t="s">
        <v>279</v>
      </c>
      <c r="K115" s="34" t="s">
        <v>898</v>
      </c>
      <c r="L115" s="93" t="s">
        <v>899</v>
      </c>
      <c r="M115" s="93" t="s">
        <v>900</v>
      </c>
      <c r="N115" s="93" t="s">
        <v>901</v>
      </c>
      <c r="O115" s="93" t="s">
        <v>902</v>
      </c>
      <c r="P115" s="117" t="s">
        <v>903</v>
      </c>
      <c r="Q115" s="94" t="s">
        <v>904</v>
      </c>
      <c r="R115" s="95">
        <v>1</v>
      </c>
      <c r="S115" s="19"/>
    </row>
    <row r="116" spans="7:19" ht="15" customHeight="1" x14ac:dyDescent="0.15">
      <c r="H116" s="92">
        <v>31403</v>
      </c>
      <c r="I116" s="93" t="s">
        <v>168</v>
      </c>
      <c r="J116" s="93" t="s">
        <v>279</v>
      </c>
      <c r="K116" s="34" t="s">
        <v>898</v>
      </c>
      <c r="L116" s="93" t="s">
        <v>905</v>
      </c>
      <c r="M116" s="93" t="s">
        <v>906</v>
      </c>
      <c r="N116" s="93" t="s">
        <v>907</v>
      </c>
      <c r="O116" s="93" t="s">
        <v>908</v>
      </c>
      <c r="P116" s="117" t="s">
        <v>909</v>
      </c>
      <c r="Q116" s="94" t="s">
        <v>910</v>
      </c>
      <c r="R116" s="95">
        <v>1</v>
      </c>
      <c r="S116" s="19"/>
    </row>
    <row r="117" spans="7:19" ht="15" customHeight="1" x14ac:dyDescent="0.15">
      <c r="H117" s="92">
        <v>31404</v>
      </c>
      <c r="I117" s="93" t="s">
        <v>168</v>
      </c>
      <c r="J117" s="93" t="s">
        <v>279</v>
      </c>
      <c r="K117" s="34" t="s">
        <v>898</v>
      </c>
      <c r="L117" s="93" t="s">
        <v>911</v>
      </c>
      <c r="M117" s="93" t="s">
        <v>912</v>
      </c>
      <c r="N117" s="93" t="s">
        <v>913</v>
      </c>
      <c r="O117" s="93" t="s">
        <v>914</v>
      </c>
      <c r="P117" s="117" t="s">
        <v>915</v>
      </c>
      <c r="Q117" s="94" t="s">
        <v>916</v>
      </c>
      <c r="R117" s="95">
        <v>1</v>
      </c>
      <c r="S117" s="19"/>
    </row>
    <row r="118" spans="7:19" ht="15" customHeight="1" x14ac:dyDescent="0.15">
      <c r="H118" s="92">
        <v>31405</v>
      </c>
      <c r="I118" s="93" t="s">
        <v>168</v>
      </c>
      <c r="J118" s="93" t="s">
        <v>279</v>
      </c>
      <c r="K118" s="34" t="s">
        <v>898</v>
      </c>
      <c r="L118" s="93" t="s">
        <v>917</v>
      </c>
      <c r="M118" s="93" t="s">
        <v>918</v>
      </c>
      <c r="N118" s="93" t="s">
        <v>919</v>
      </c>
      <c r="O118" s="93" t="s">
        <v>920</v>
      </c>
      <c r="P118" s="117" t="s">
        <v>921</v>
      </c>
      <c r="Q118" s="94" t="s">
        <v>922</v>
      </c>
      <c r="R118" s="95">
        <v>1</v>
      </c>
      <c r="S118" s="19"/>
    </row>
    <row r="119" spans="7:19" ht="15" customHeight="1" x14ac:dyDescent="0.15">
      <c r="H119" s="92">
        <v>31406</v>
      </c>
      <c r="I119" s="93" t="s">
        <v>168</v>
      </c>
      <c r="J119" s="93" t="s">
        <v>279</v>
      </c>
      <c r="K119" s="34" t="s">
        <v>898</v>
      </c>
      <c r="L119" s="93" t="s">
        <v>923</v>
      </c>
      <c r="M119" s="93" t="s">
        <v>924</v>
      </c>
      <c r="N119" s="93" t="s">
        <v>925</v>
      </c>
      <c r="O119" s="93" t="s">
        <v>926</v>
      </c>
      <c r="P119" s="117" t="s">
        <v>927</v>
      </c>
      <c r="Q119" s="94" t="s">
        <v>928</v>
      </c>
      <c r="R119" s="95">
        <v>1</v>
      </c>
      <c r="S119" s="19"/>
    </row>
    <row r="120" spans="7:19" ht="15" customHeight="1" x14ac:dyDescent="0.15">
      <c r="H120" s="92">
        <v>31407</v>
      </c>
      <c r="I120" s="93" t="s">
        <v>168</v>
      </c>
      <c r="J120" s="93" t="s">
        <v>279</v>
      </c>
      <c r="K120" s="93" t="s">
        <v>898</v>
      </c>
      <c r="L120" s="93" t="s">
        <v>929</v>
      </c>
      <c r="M120" s="93" t="s">
        <v>930</v>
      </c>
      <c r="N120" s="93" t="s">
        <v>931</v>
      </c>
      <c r="O120" s="93" t="s">
        <v>932</v>
      </c>
      <c r="P120" s="117" t="s">
        <v>933</v>
      </c>
      <c r="Q120" s="94" t="s">
        <v>934</v>
      </c>
      <c r="R120" s="95">
        <v>1</v>
      </c>
      <c r="S120" s="19"/>
    </row>
    <row r="121" spans="7:19" ht="15" customHeight="1" x14ac:dyDescent="0.15">
      <c r="H121" s="92">
        <v>31408</v>
      </c>
      <c r="I121" s="93" t="s">
        <v>168</v>
      </c>
      <c r="J121" s="93" t="s">
        <v>279</v>
      </c>
      <c r="K121" s="34" t="s">
        <v>898</v>
      </c>
      <c r="L121" s="93" t="s">
        <v>935</v>
      </c>
      <c r="M121" s="93" t="s">
        <v>936</v>
      </c>
      <c r="N121" s="93" t="s">
        <v>937</v>
      </c>
      <c r="O121" s="93" t="s">
        <v>938</v>
      </c>
      <c r="P121" s="117" t="s">
        <v>939</v>
      </c>
      <c r="Q121" s="94" t="s">
        <v>940</v>
      </c>
      <c r="R121" s="95">
        <v>1</v>
      </c>
      <c r="S121" s="19"/>
    </row>
    <row r="122" spans="7:19" ht="15" customHeight="1" x14ac:dyDescent="0.15">
      <c r="G122" s="146"/>
      <c r="H122" s="92">
        <v>31409</v>
      </c>
      <c r="I122" s="93" t="s">
        <v>168</v>
      </c>
      <c r="J122" s="93" t="s">
        <v>279</v>
      </c>
      <c r="K122" s="34" t="s">
        <v>898</v>
      </c>
      <c r="L122" s="93" t="s">
        <v>941</v>
      </c>
      <c r="M122" s="93" t="s">
        <v>942</v>
      </c>
      <c r="N122" s="93" t="s">
        <v>943</v>
      </c>
      <c r="O122" s="93" t="s">
        <v>944</v>
      </c>
      <c r="P122" s="117" t="s">
        <v>945</v>
      </c>
      <c r="Q122" s="94" t="s">
        <v>946</v>
      </c>
      <c r="R122" s="95">
        <v>1</v>
      </c>
      <c r="S122" s="19"/>
    </row>
    <row r="123" spans="7:19" ht="15" customHeight="1" x14ac:dyDescent="0.15">
      <c r="H123" s="92">
        <v>31410</v>
      </c>
      <c r="I123" s="93" t="s">
        <v>168</v>
      </c>
      <c r="J123" s="93" t="s">
        <v>279</v>
      </c>
      <c r="K123" s="34" t="s">
        <v>898</v>
      </c>
      <c r="L123" s="93" t="s">
        <v>947</v>
      </c>
      <c r="M123" s="93" t="s">
        <v>948</v>
      </c>
      <c r="N123" s="93" t="s">
        <v>949</v>
      </c>
      <c r="O123" s="93" t="s">
        <v>950</v>
      </c>
      <c r="P123" s="117" t="s">
        <v>951</v>
      </c>
      <c r="Q123" s="94" t="s">
        <v>952</v>
      </c>
      <c r="R123" s="95">
        <v>1</v>
      </c>
      <c r="S123" s="19"/>
    </row>
    <row r="124" spans="7:19" ht="15" customHeight="1" x14ac:dyDescent="0.15">
      <c r="H124" s="92">
        <v>31411</v>
      </c>
      <c r="I124" s="93" t="s">
        <v>168</v>
      </c>
      <c r="J124" s="93" t="s">
        <v>279</v>
      </c>
      <c r="K124" s="34" t="s">
        <v>898</v>
      </c>
      <c r="L124" s="93" t="s">
        <v>953</v>
      </c>
      <c r="M124" s="93" t="s">
        <v>954</v>
      </c>
      <c r="N124" s="93" t="s">
        <v>955</v>
      </c>
      <c r="O124" s="93" t="s">
        <v>956</v>
      </c>
      <c r="P124" s="117" t="s">
        <v>957</v>
      </c>
      <c r="Q124" s="94" t="s">
        <v>958</v>
      </c>
      <c r="R124" s="95">
        <v>1</v>
      </c>
      <c r="S124" s="19"/>
    </row>
    <row r="125" spans="7:19" ht="15" customHeight="1" x14ac:dyDescent="0.15">
      <c r="H125" s="92">
        <v>31412</v>
      </c>
      <c r="I125" s="93" t="s">
        <v>168</v>
      </c>
      <c r="J125" s="93" t="s">
        <v>279</v>
      </c>
      <c r="K125" s="34" t="s">
        <v>898</v>
      </c>
      <c r="L125" s="93" t="s">
        <v>959</v>
      </c>
      <c r="M125" s="93" t="s">
        <v>960</v>
      </c>
      <c r="N125" s="93" t="s">
        <v>961</v>
      </c>
      <c r="O125" s="93" t="s">
        <v>962</v>
      </c>
      <c r="P125" s="117" t="s">
        <v>963</v>
      </c>
      <c r="Q125" s="94" t="s">
        <v>964</v>
      </c>
      <c r="R125" s="95">
        <v>1</v>
      </c>
      <c r="S125" s="19"/>
    </row>
    <row r="126" spans="7:19" ht="15" customHeight="1" x14ac:dyDescent="0.15">
      <c r="H126" s="92">
        <v>31413</v>
      </c>
      <c r="I126" s="93" t="s">
        <v>168</v>
      </c>
      <c r="J126" s="93" t="s">
        <v>279</v>
      </c>
      <c r="K126" s="34" t="s">
        <v>898</v>
      </c>
      <c r="L126" s="93" t="s">
        <v>965</v>
      </c>
      <c r="M126" s="93" t="s">
        <v>966</v>
      </c>
      <c r="N126" s="93" t="s">
        <v>967</v>
      </c>
      <c r="O126" s="93" t="s">
        <v>968</v>
      </c>
      <c r="P126" s="117" t="s">
        <v>969</v>
      </c>
      <c r="Q126" s="94" t="s">
        <v>970</v>
      </c>
      <c r="R126" s="95">
        <v>1</v>
      </c>
      <c r="S126" s="19"/>
    </row>
    <row r="127" spans="7:19" ht="15" customHeight="1" x14ac:dyDescent="0.15">
      <c r="H127" s="92">
        <v>31414</v>
      </c>
      <c r="I127" s="93" t="s">
        <v>168</v>
      </c>
      <c r="J127" s="93" t="s">
        <v>279</v>
      </c>
      <c r="K127" s="34" t="s">
        <v>898</v>
      </c>
      <c r="L127" s="93" t="s">
        <v>971</v>
      </c>
      <c r="M127" s="93" t="s">
        <v>972</v>
      </c>
      <c r="N127" s="93" t="s">
        <v>973</v>
      </c>
      <c r="O127" s="93" t="s">
        <v>974</v>
      </c>
      <c r="P127" s="117" t="s">
        <v>975</v>
      </c>
      <c r="Q127" s="94" t="s">
        <v>976</v>
      </c>
      <c r="R127" s="95">
        <v>1</v>
      </c>
      <c r="S127" s="19"/>
    </row>
    <row r="128" spans="7:19" ht="15" customHeight="1" x14ac:dyDescent="0.15">
      <c r="H128" s="92">
        <v>31415</v>
      </c>
      <c r="I128" s="93" t="s">
        <v>168</v>
      </c>
      <c r="J128" s="93" t="s">
        <v>279</v>
      </c>
      <c r="K128" s="34" t="s">
        <v>898</v>
      </c>
      <c r="L128" s="93" t="s">
        <v>977</v>
      </c>
      <c r="M128" s="93" t="s">
        <v>978</v>
      </c>
      <c r="N128" s="93" t="s">
        <v>979</v>
      </c>
      <c r="O128" s="93" t="s">
        <v>980</v>
      </c>
      <c r="P128" s="117" t="s">
        <v>981</v>
      </c>
      <c r="Q128" s="94" t="s">
        <v>982</v>
      </c>
      <c r="R128" s="95">
        <v>1</v>
      </c>
      <c r="S128" s="19"/>
    </row>
    <row r="129" spans="8:19" ht="15" customHeight="1" x14ac:dyDescent="0.15">
      <c r="H129" s="92">
        <v>31501</v>
      </c>
      <c r="I129" s="93" t="s">
        <v>168</v>
      </c>
      <c r="J129" s="93" t="s">
        <v>286</v>
      </c>
      <c r="K129" s="34" t="s">
        <v>983</v>
      </c>
      <c r="L129" s="93" t="s">
        <v>984</v>
      </c>
      <c r="M129" s="93" t="s">
        <v>985</v>
      </c>
      <c r="N129" s="93" t="s">
        <v>986</v>
      </c>
      <c r="O129" s="93" t="s">
        <v>987</v>
      </c>
      <c r="P129" s="117" t="s">
        <v>988</v>
      </c>
      <c r="Q129" s="94" t="s">
        <v>989</v>
      </c>
      <c r="R129" s="95">
        <v>1</v>
      </c>
      <c r="S129" s="19"/>
    </row>
    <row r="130" spans="8:19" ht="15" customHeight="1" x14ac:dyDescent="0.15">
      <c r="H130" s="92">
        <v>31502</v>
      </c>
      <c r="I130" s="93" t="s">
        <v>168</v>
      </c>
      <c r="J130" s="93" t="s">
        <v>286</v>
      </c>
      <c r="K130" s="34" t="s">
        <v>983</v>
      </c>
      <c r="L130" s="93" t="s">
        <v>984</v>
      </c>
      <c r="M130" s="93" t="s">
        <v>985</v>
      </c>
      <c r="N130" s="93" t="s">
        <v>986</v>
      </c>
      <c r="O130" s="93" t="s">
        <v>987</v>
      </c>
      <c r="P130" s="117" t="s">
        <v>988</v>
      </c>
      <c r="Q130" s="94" t="s">
        <v>989</v>
      </c>
      <c r="R130" s="95">
        <v>2</v>
      </c>
      <c r="S130" s="19"/>
    </row>
    <row r="131" spans="8:19" ht="15" customHeight="1" x14ac:dyDescent="0.15">
      <c r="H131" s="92">
        <v>31503</v>
      </c>
      <c r="I131" s="93" t="s">
        <v>168</v>
      </c>
      <c r="J131" s="93" t="s">
        <v>286</v>
      </c>
      <c r="K131" s="93" t="s">
        <v>983</v>
      </c>
      <c r="L131" s="93" t="s">
        <v>990</v>
      </c>
      <c r="M131" s="93" t="s">
        <v>991</v>
      </c>
      <c r="N131" s="93" t="s">
        <v>992</v>
      </c>
      <c r="O131" s="93" t="s">
        <v>993</v>
      </c>
      <c r="P131" s="117" t="s">
        <v>994</v>
      </c>
      <c r="Q131" s="94" t="s">
        <v>995</v>
      </c>
      <c r="R131" s="95">
        <v>1</v>
      </c>
      <c r="S131" s="19"/>
    </row>
    <row r="132" spans="8:19" ht="15" customHeight="1" x14ac:dyDescent="0.15">
      <c r="H132" s="92">
        <v>31504</v>
      </c>
      <c r="I132" s="93" t="s">
        <v>168</v>
      </c>
      <c r="J132" s="93" t="s">
        <v>286</v>
      </c>
      <c r="K132" s="34" t="s">
        <v>983</v>
      </c>
      <c r="L132" s="93" t="s">
        <v>990</v>
      </c>
      <c r="M132" s="93" t="s">
        <v>991</v>
      </c>
      <c r="N132" s="93" t="s">
        <v>992</v>
      </c>
      <c r="O132" s="93" t="s">
        <v>993</v>
      </c>
      <c r="P132" s="117" t="s">
        <v>994</v>
      </c>
      <c r="Q132" s="94" t="s">
        <v>995</v>
      </c>
      <c r="R132" s="95">
        <v>2</v>
      </c>
      <c r="S132" s="19"/>
    </row>
    <row r="133" spans="8:19" ht="15" customHeight="1" x14ac:dyDescent="0.15">
      <c r="H133" s="92">
        <v>31505</v>
      </c>
      <c r="I133" s="93" t="s">
        <v>168</v>
      </c>
      <c r="J133" s="93" t="s">
        <v>286</v>
      </c>
      <c r="K133" s="34" t="s">
        <v>983</v>
      </c>
      <c r="L133" s="93" t="s">
        <v>996</v>
      </c>
      <c r="M133" s="93" t="s">
        <v>997</v>
      </c>
      <c r="N133" s="93" t="s">
        <v>998</v>
      </c>
      <c r="O133" s="93" t="s">
        <v>999</v>
      </c>
      <c r="P133" s="117" t="s">
        <v>1000</v>
      </c>
      <c r="Q133" s="94" t="s">
        <v>1001</v>
      </c>
      <c r="R133" s="95">
        <v>1</v>
      </c>
      <c r="S133" s="19"/>
    </row>
    <row r="134" spans="8:19" ht="15" customHeight="1" x14ac:dyDescent="0.15">
      <c r="H134" s="92">
        <v>31506</v>
      </c>
      <c r="I134" s="93" t="s">
        <v>168</v>
      </c>
      <c r="J134" s="93" t="s">
        <v>286</v>
      </c>
      <c r="K134" s="34" t="s">
        <v>983</v>
      </c>
      <c r="L134" s="93" t="s">
        <v>996</v>
      </c>
      <c r="M134" s="93" t="s">
        <v>997</v>
      </c>
      <c r="N134" s="93" t="s">
        <v>998</v>
      </c>
      <c r="O134" s="93" t="s">
        <v>999</v>
      </c>
      <c r="P134" s="117" t="s">
        <v>1000</v>
      </c>
      <c r="Q134" s="94" t="s">
        <v>1001</v>
      </c>
      <c r="R134" s="95">
        <v>2</v>
      </c>
      <c r="S134" s="19"/>
    </row>
    <row r="135" spans="8:19" ht="15" customHeight="1" x14ac:dyDescent="0.15">
      <c r="H135" s="92">
        <v>31508</v>
      </c>
      <c r="I135" s="93" t="s">
        <v>168</v>
      </c>
      <c r="J135" s="93" t="s">
        <v>286</v>
      </c>
      <c r="K135" s="34" t="s">
        <v>983</v>
      </c>
      <c r="L135" s="93" t="s">
        <v>1002</v>
      </c>
      <c r="M135" s="93" t="s">
        <v>1003</v>
      </c>
      <c r="N135" s="93" t="s">
        <v>1004</v>
      </c>
      <c r="O135" s="93" t="s">
        <v>1005</v>
      </c>
      <c r="P135" s="117" t="s">
        <v>1006</v>
      </c>
      <c r="Q135" s="94" t="s">
        <v>1007</v>
      </c>
      <c r="R135" s="95">
        <v>1</v>
      </c>
      <c r="S135" s="19"/>
    </row>
    <row r="136" spans="8:19" ht="15" customHeight="1" x14ac:dyDescent="0.15">
      <c r="H136" s="92">
        <v>31509</v>
      </c>
      <c r="I136" s="93" t="s">
        <v>168</v>
      </c>
      <c r="J136" s="93" t="s">
        <v>286</v>
      </c>
      <c r="K136" s="34" t="s">
        <v>983</v>
      </c>
      <c r="L136" s="93" t="s">
        <v>1002</v>
      </c>
      <c r="M136" s="93" t="s">
        <v>1003</v>
      </c>
      <c r="N136" s="93" t="s">
        <v>1004</v>
      </c>
      <c r="O136" s="93" t="s">
        <v>1005</v>
      </c>
      <c r="P136" s="117" t="s">
        <v>1006</v>
      </c>
      <c r="Q136" s="94" t="s">
        <v>1007</v>
      </c>
      <c r="R136" s="95">
        <v>2</v>
      </c>
      <c r="S136" s="19"/>
    </row>
    <row r="137" spans="8:19" ht="15" customHeight="1" x14ac:dyDescent="0.15">
      <c r="H137" s="92">
        <v>31510</v>
      </c>
      <c r="I137" s="93" t="s">
        <v>168</v>
      </c>
      <c r="J137" s="93" t="s">
        <v>286</v>
      </c>
      <c r="K137" s="34" t="s">
        <v>983</v>
      </c>
      <c r="L137" s="93" t="s">
        <v>1008</v>
      </c>
      <c r="M137" s="93" t="s">
        <v>1009</v>
      </c>
      <c r="N137" s="93" t="s">
        <v>1010</v>
      </c>
      <c r="O137" s="93" t="s">
        <v>1011</v>
      </c>
      <c r="P137" s="117" t="s">
        <v>1012</v>
      </c>
      <c r="Q137" s="94" t="s">
        <v>1013</v>
      </c>
      <c r="R137" s="95">
        <v>1</v>
      </c>
      <c r="S137" s="19"/>
    </row>
    <row r="138" spans="8:19" ht="15" customHeight="1" x14ac:dyDescent="0.15">
      <c r="H138" s="92">
        <v>31511</v>
      </c>
      <c r="I138" s="93" t="s">
        <v>168</v>
      </c>
      <c r="J138" s="93" t="s">
        <v>286</v>
      </c>
      <c r="K138" s="36" t="s">
        <v>983</v>
      </c>
      <c r="L138" s="93" t="s">
        <v>517</v>
      </c>
      <c r="M138" s="93" t="s">
        <v>1014</v>
      </c>
      <c r="N138" s="93" t="s">
        <v>1015</v>
      </c>
      <c r="O138" s="93" t="s">
        <v>1016</v>
      </c>
      <c r="P138" s="117" t="s">
        <v>1017</v>
      </c>
      <c r="Q138" s="94" t="s">
        <v>522</v>
      </c>
      <c r="R138" s="95">
        <v>1</v>
      </c>
      <c r="S138" s="19"/>
    </row>
    <row r="139" spans="8:19" ht="15" customHeight="1" x14ac:dyDescent="0.15">
      <c r="H139" s="92">
        <v>31512</v>
      </c>
      <c r="I139" s="93" t="s">
        <v>168</v>
      </c>
      <c r="J139" s="93" t="s">
        <v>286</v>
      </c>
      <c r="K139" s="36" t="s">
        <v>983</v>
      </c>
      <c r="L139" s="93" t="s">
        <v>517</v>
      </c>
      <c r="M139" s="93" t="s">
        <v>1014</v>
      </c>
      <c r="N139" s="93" t="s">
        <v>1015</v>
      </c>
      <c r="O139" s="93" t="s">
        <v>1016</v>
      </c>
      <c r="P139" s="117" t="s">
        <v>1017</v>
      </c>
      <c r="Q139" s="94" t="s">
        <v>522</v>
      </c>
      <c r="R139" s="95">
        <v>2</v>
      </c>
      <c r="S139" s="19"/>
    </row>
    <row r="140" spans="8:19" ht="15" customHeight="1" x14ac:dyDescent="0.15">
      <c r="H140" s="92">
        <v>31513</v>
      </c>
      <c r="I140" s="93" t="s">
        <v>168</v>
      </c>
      <c r="J140" s="93" t="s">
        <v>286</v>
      </c>
      <c r="K140" s="36" t="s">
        <v>983</v>
      </c>
      <c r="L140" s="93" t="s">
        <v>1018</v>
      </c>
      <c r="M140" s="93" t="s">
        <v>1019</v>
      </c>
      <c r="N140" s="93" t="s">
        <v>1020</v>
      </c>
      <c r="O140" s="93" t="s">
        <v>1021</v>
      </c>
      <c r="P140" s="117" t="s">
        <v>1022</v>
      </c>
      <c r="Q140" s="94" t="s">
        <v>1023</v>
      </c>
      <c r="R140" s="95">
        <v>1</v>
      </c>
      <c r="S140" s="19"/>
    </row>
    <row r="141" spans="8:19" ht="15" customHeight="1" x14ac:dyDescent="0.15">
      <c r="H141" s="92">
        <v>31514</v>
      </c>
      <c r="I141" s="93" t="s">
        <v>168</v>
      </c>
      <c r="J141" s="93" t="s">
        <v>286</v>
      </c>
      <c r="K141" s="36" t="s">
        <v>983</v>
      </c>
      <c r="L141" s="93" t="s">
        <v>1024</v>
      </c>
      <c r="M141" s="93" t="s">
        <v>1025</v>
      </c>
      <c r="N141" s="93" t="s">
        <v>1026</v>
      </c>
      <c r="O141" s="93" t="s">
        <v>1027</v>
      </c>
      <c r="P141" s="117" t="s">
        <v>1028</v>
      </c>
      <c r="Q141" s="94" t="s">
        <v>1029</v>
      </c>
      <c r="R141" s="95">
        <v>1</v>
      </c>
      <c r="S141" s="19"/>
    </row>
    <row r="142" spans="8:19" ht="15" customHeight="1" x14ac:dyDescent="0.15">
      <c r="H142" s="92">
        <v>31601</v>
      </c>
      <c r="I142" s="93" t="s">
        <v>168</v>
      </c>
      <c r="J142" s="93" t="s">
        <v>293</v>
      </c>
      <c r="K142" s="36" t="s">
        <v>1030</v>
      </c>
      <c r="L142" s="93" t="s">
        <v>1031</v>
      </c>
      <c r="M142" s="93" t="s">
        <v>1032</v>
      </c>
      <c r="N142" s="93" t="s">
        <v>1033</v>
      </c>
      <c r="O142" s="93" t="s">
        <v>1034</v>
      </c>
      <c r="P142" s="117" t="s">
        <v>1035</v>
      </c>
      <c r="Q142" s="94" t="s">
        <v>1036</v>
      </c>
      <c r="R142" s="95">
        <v>1</v>
      </c>
      <c r="S142" s="19"/>
    </row>
    <row r="143" spans="8:19" ht="15" customHeight="1" x14ac:dyDescent="0.15">
      <c r="H143" s="92">
        <v>31602</v>
      </c>
      <c r="I143" s="93" t="s">
        <v>168</v>
      </c>
      <c r="J143" s="93" t="s">
        <v>293</v>
      </c>
      <c r="K143" s="36" t="s">
        <v>1030</v>
      </c>
      <c r="L143" s="93" t="s">
        <v>1037</v>
      </c>
      <c r="M143" s="93" t="s">
        <v>1038</v>
      </c>
      <c r="N143" s="93" t="s">
        <v>1039</v>
      </c>
      <c r="O143" s="93" t="s">
        <v>1040</v>
      </c>
      <c r="P143" s="117" t="s">
        <v>1041</v>
      </c>
      <c r="Q143" s="94" t="s">
        <v>1042</v>
      </c>
      <c r="R143" s="95">
        <v>1</v>
      </c>
      <c r="S143" s="19"/>
    </row>
    <row r="144" spans="8:19" ht="15" customHeight="1" x14ac:dyDescent="0.15">
      <c r="H144" s="92">
        <v>31603</v>
      </c>
      <c r="I144" s="93" t="s">
        <v>168</v>
      </c>
      <c r="J144" s="93" t="s">
        <v>293</v>
      </c>
      <c r="K144" s="36" t="s">
        <v>1030</v>
      </c>
      <c r="L144" s="93" t="s">
        <v>1043</v>
      </c>
      <c r="M144" s="93" t="s">
        <v>1044</v>
      </c>
      <c r="N144" s="93" t="s">
        <v>1045</v>
      </c>
      <c r="O144" s="93" t="s">
        <v>1046</v>
      </c>
      <c r="P144" s="117" t="s">
        <v>1047</v>
      </c>
      <c r="Q144" s="94" t="s">
        <v>1048</v>
      </c>
      <c r="R144" s="95">
        <v>1</v>
      </c>
      <c r="S144" s="19"/>
    </row>
    <row r="145" spans="8:19" ht="15" customHeight="1" x14ac:dyDescent="0.15">
      <c r="H145" s="92">
        <v>31604</v>
      </c>
      <c r="I145" s="93" t="s">
        <v>168</v>
      </c>
      <c r="J145" s="93" t="s">
        <v>293</v>
      </c>
      <c r="K145" s="37" t="s">
        <v>1030</v>
      </c>
      <c r="L145" s="93" t="s">
        <v>1049</v>
      </c>
      <c r="M145" s="93" t="s">
        <v>1050</v>
      </c>
      <c r="N145" s="93" t="s">
        <v>1051</v>
      </c>
      <c r="O145" s="93" t="s">
        <v>1052</v>
      </c>
      <c r="P145" s="117" t="s">
        <v>1053</v>
      </c>
      <c r="Q145" s="94" t="s">
        <v>1054</v>
      </c>
      <c r="R145" s="95">
        <v>1</v>
      </c>
      <c r="S145" s="19"/>
    </row>
    <row r="146" spans="8:19" ht="15" customHeight="1" x14ac:dyDescent="0.15">
      <c r="H146" s="92">
        <v>31605</v>
      </c>
      <c r="I146" s="93" t="s">
        <v>168</v>
      </c>
      <c r="J146" s="93" t="s">
        <v>293</v>
      </c>
      <c r="K146" s="37" t="s">
        <v>1030</v>
      </c>
      <c r="L146" s="93" t="s">
        <v>1055</v>
      </c>
      <c r="M146" s="93" t="s">
        <v>1056</v>
      </c>
      <c r="N146" s="93" t="s">
        <v>1057</v>
      </c>
      <c r="O146" s="93" t="s">
        <v>1058</v>
      </c>
      <c r="P146" s="117" t="s">
        <v>1059</v>
      </c>
      <c r="Q146" s="94" t="s">
        <v>1060</v>
      </c>
      <c r="R146" s="95">
        <v>1</v>
      </c>
      <c r="S146" s="19"/>
    </row>
    <row r="147" spans="8:19" ht="15" customHeight="1" x14ac:dyDescent="0.15">
      <c r="H147" s="92">
        <v>31701</v>
      </c>
      <c r="I147" s="93" t="s">
        <v>168</v>
      </c>
      <c r="J147" s="93" t="s">
        <v>300</v>
      </c>
      <c r="K147" s="37" t="s">
        <v>1061</v>
      </c>
      <c r="L147" s="93" t="s">
        <v>1062</v>
      </c>
      <c r="M147" s="93" t="s">
        <v>1063</v>
      </c>
      <c r="N147" s="93" t="s">
        <v>1064</v>
      </c>
      <c r="O147" s="93" t="s">
        <v>1065</v>
      </c>
      <c r="P147" s="117" t="s">
        <v>1066</v>
      </c>
      <c r="Q147" s="94" t="s">
        <v>1067</v>
      </c>
      <c r="R147" s="95">
        <v>1</v>
      </c>
      <c r="S147" s="19"/>
    </row>
    <row r="148" spans="8:19" ht="15" customHeight="1" x14ac:dyDescent="0.15">
      <c r="H148" s="92">
        <v>31703</v>
      </c>
      <c r="I148" s="93" t="s">
        <v>168</v>
      </c>
      <c r="J148" s="93" t="s">
        <v>300</v>
      </c>
      <c r="K148" s="37" t="s">
        <v>1061</v>
      </c>
      <c r="L148" s="93" t="s">
        <v>1068</v>
      </c>
      <c r="M148" s="93" t="s">
        <v>1069</v>
      </c>
      <c r="N148" s="93" t="s">
        <v>1070</v>
      </c>
      <c r="O148" s="93" t="s">
        <v>1071</v>
      </c>
      <c r="P148" s="117" t="s">
        <v>1072</v>
      </c>
      <c r="Q148" s="94" t="s">
        <v>1073</v>
      </c>
      <c r="R148" s="95">
        <v>1</v>
      </c>
      <c r="S148" s="19"/>
    </row>
    <row r="149" spans="8:19" ht="15" customHeight="1" x14ac:dyDescent="0.15">
      <c r="H149" s="92">
        <v>31704</v>
      </c>
      <c r="I149" s="93" t="s">
        <v>168</v>
      </c>
      <c r="J149" s="93" t="s">
        <v>300</v>
      </c>
      <c r="K149" s="37" t="s">
        <v>1061</v>
      </c>
      <c r="L149" s="93" t="s">
        <v>1074</v>
      </c>
      <c r="M149" s="93" t="s">
        <v>1075</v>
      </c>
      <c r="N149" s="93" t="s">
        <v>1076</v>
      </c>
      <c r="O149" s="93" t="s">
        <v>1077</v>
      </c>
      <c r="P149" s="117" t="s">
        <v>1078</v>
      </c>
      <c r="Q149" s="94" t="s">
        <v>1079</v>
      </c>
      <c r="R149" s="95">
        <v>1</v>
      </c>
      <c r="S149" s="19"/>
    </row>
    <row r="150" spans="8:19" ht="15" customHeight="1" x14ac:dyDescent="0.15">
      <c r="H150" s="92">
        <v>31801</v>
      </c>
      <c r="I150" s="93" t="s">
        <v>168</v>
      </c>
      <c r="J150" s="93" t="s">
        <v>350</v>
      </c>
      <c r="K150" s="37" t="s">
        <v>1080</v>
      </c>
      <c r="L150" s="93" t="s">
        <v>1081</v>
      </c>
      <c r="M150" s="93" t="s">
        <v>1082</v>
      </c>
      <c r="N150" s="93" t="s">
        <v>1083</v>
      </c>
      <c r="O150" s="93" t="s">
        <v>1084</v>
      </c>
      <c r="P150" s="117" t="s">
        <v>1085</v>
      </c>
      <c r="Q150" s="94" t="s">
        <v>1086</v>
      </c>
      <c r="R150" s="95">
        <v>3</v>
      </c>
      <c r="S150" s="19"/>
    </row>
    <row r="151" spans="8:19" ht="15" customHeight="1" x14ac:dyDescent="0.15">
      <c r="H151" s="92">
        <v>31802</v>
      </c>
      <c r="I151" s="93" t="s">
        <v>168</v>
      </c>
      <c r="J151" s="93" t="s">
        <v>350</v>
      </c>
      <c r="K151" s="37" t="s">
        <v>1080</v>
      </c>
      <c r="L151" s="93" t="s">
        <v>1087</v>
      </c>
      <c r="M151" s="93" t="s">
        <v>1088</v>
      </c>
      <c r="N151" s="93" t="s">
        <v>1089</v>
      </c>
      <c r="O151" s="93" t="s">
        <v>1090</v>
      </c>
      <c r="P151" s="117" t="s">
        <v>1091</v>
      </c>
      <c r="Q151" s="94" t="s">
        <v>1092</v>
      </c>
      <c r="R151" s="95">
        <v>1</v>
      </c>
      <c r="S151" s="19"/>
    </row>
    <row r="152" spans="8:19" ht="15" customHeight="1" x14ac:dyDescent="0.15">
      <c r="H152" s="92">
        <v>31803</v>
      </c>
      <c r="I152" s="93" t="s">
        <v>168</v>
      </c>
      <c r="J152" s="93" t="s">
        <v>350</v>
      </c>
      <c r="K152" s="37" t="s">
        <v>1080</v>
      </c>
      <c r="L152" s="93" t="s">
        <v>1093</v>
      </c>
      <c r="M152" s="93" t="s">
        <v>1094</v>
      </c>
      <c r="N152" s="93" t="s">
        <v>1095</v>
      </c>
      <c r="O152" s="93" t="s">
        <v>1096</v>
      </c>
      <c r="P152" s="117" t="s">
        <v>1097</v>
      </c>
      <c r="Q152" s="94" t="s">
        <v>1098</v>
      </c>
      <c r="R152" s="95">
        <v>1</v>
      </c>
      <c r="S152" s="19"/>
    </row>
    <row r="153" spans="8:19" ht="15" customHeight="1" x14ac:dyDescent="0.15">
      <c r="H153" s="92">
        <v>31804</v>
      </c>
      <c r="I153" s="93" t="s">
        <v>168</v>
      </c>
      <c r="J153" s="93" t="s">
        <v>350</v>
      </c>
      <c r="K153" s="37" t="s">
        <v>1080</v>
      </c>
      <c r="L153" s="93" t="s">
        <v>1099</v>
      </c>
      <c r="M153" s="93" t="s">
        <v>1100</v>
      </c>
      <c r="N153" s="93" t="s">
        <v>1101</v>
      </c>
      <c r="O153" s="93" t="s">
        <v>1102</v>
      </c>
      <c r="P153" s="117" t="s">
        <v>1103</v>
      </c>
      <c r="Q153" s="94" t="s">
        <v>1104</v>
      </c>
      <c r="R153" s="95">
        <v>1</v>
      </c>
      <c r="S153" s="19"/>
    </row>
    <row r="154" spans="8:19" ht="15" customHeight="1" x14ac:dyDescent="0.15">
      <c r="H154" s="92">
        <v>31805</v>
      </c>
      <c r="I154" s="93" t="s">
        <v>168</v>
      </c>
      <c r="J154" s="93" t="s">
        <v>350</v>
      </c>
      <c r="K154" s="37" t="s">
        <v>1080</v>
      </c>
      <c r="L154" s="93" t="s">
        <v>1105</v>
      </c>
      <c r="M154" s="93" t="s">
        <v>1106</v>
      </c>
      <c r="N154" s="93" t="s">
        <v>1107</v>
      </c>
      <c r="O154" s="93" t="s">
        <v>1108</v>
      </c>
      <c r="P154" s="117" t="s">
        <v>1109</v>
      </c>
      <c r="Q154" s="94" t="s">
        <v>1110</v>
      </c>
      <c r="R154" s="95">
        <v>1</v>
      </c>
      <c r="S154" s="19"/>
    </row>
    <row r="155" spans="8:19" ht="15" customHeight="1" x14ac:dyDescent="0.15">
      <c r="H155" s="92">
        <v>31806</v>
      </c>
      <c r="I155" s="93" t="s">
        <v>168</v>
      </c>
      <c r="J155" s="93" t="s">
        <v>350</v>
      </c>
      <c r="K155" s="37" t="s">
        <v>1080</v>
      </c>
      <c r="L155" s="93" t="s">
        <v>1111</v>
      </c>
      <c r="M155" s="93" t="s">
        <v>1112</v>
      </c>
      <c r="N155" s="93" t="s">
        <v>1113</v>
      </c>
      <c r="O155" s="93" t="s">
        <v>1114</v>
      </c>
      <c r="P155" s="117" t="s">
        <v>1115</v>
      </c>
      <c r="Q155" s="94" t="s">
        <v>1116</v>
      </c>
      <c r="R155" s="95">
        <v>1</v>
      </c>
      <c r="S155" s="19"/>
    </row>
    <row r="156" spans="8:19" ht="15" customHeight="1" x14ac:dyDescent="0.15">
      <c r="H156" s="92">
        <v>31807</v>
      </c>
      <c r="I156" s="93" t="s">
        <v>168</v>
      </c>
      <c r="J156" s="93" t="s">
        <v>350</v>
      </c>
      <c r="K156" s="37" t="s">
        <v>1080</v>
      </c>
      <c r="L156" s="93" t="s">
        <v>1117</v>
      </c>
      <c r="M156" s="93" t="s">
        <v>1118</v>
      </c>
      <c r="N156" s="93" t="s">
        <v>1119</v>
      </c>
      <c r="O156" s="93" t="s">
        <v>1120</v>
      </c>
      <c r="P156" s="117" t="s">
        <v>1121</v>
      </c>
      <c r="Q156" s="94" t="s">
        <v>1122</v>
      </c>
      <c r="R156" s="95">
        <v>1</v>
      </c>
      <c r="S156" s="19"/>
    </row>
    <row r="157" spans="8:19" ht="15" customHeight="1" x14ac:dyDescent="0.15">
      <c r="H157" s="92">
        <v>31808</v>
      </c>
      <c r="I157" s="93" t="s">
        <v>168</v>
      </c>
      <c r="J157" s="93" t="s">
        <v>350</v>
      </c>
      <c r="K157" s="37" t="s">
        <v>1080</v>
      </c>
      <c r="L157" s="93" t="s">
        <v>1123</v>
      </c>
      <c r="M157" s="93" t="s">
        <v>1124</v>
      </c>
      <c r="N157" s="93" t="s">
        <v>1125</v>
      </c>
      <c r="O157" s="93" t="s">
        <v>1126</v>
      </c>
      <c r="P157" s="117" t="s">
        <v>1127</v>
      </c>
      <c r="Q157" s="94" t="s">
        <v>1128</v>
      </c>
      <c r="R157" s="95">
        <v>1</v>
      </c>
      <c r="S157" s="19"/>
    </row>
    <row r="158" spans="8:19" ht="15" customHeight="1" x14ac:dyDescent="0.15">
      <c r="H158" s="92">
        <v>31809</v>
      </c>
      <c r="I158" s="93" t="s">
        <v>168</v>
      </c>
      <c r="J158" s="93" t="s">
        <v>350</v>
      </c>
      <c r="K158" s="37" t="s">
        <v>1080</v>
      </c>
      <c r="L158" s="93" t="s">
        <v>1129</v>
      </c>
      <c r="M158" s="93" t="s">
        <v>1130</v>
      </c>
      <c r="N158" s="93" t="s">
        <v>1131</v>
      </c>
      <c r="O158" s="93" t="s">
        <v>1132</v>
      </c>
      <c r="P158" s="117" t="s">
        <v>1133</v>
      </c>
      <c r="Q158" s="94" t="s">
        <v>1134</v>
      </c>
      <c r="R158" s="95">
        <v>1</v>
      </c>
      <c r="S158" s="19"/>
    </row>
    <row r="159" spans="8:19" ht="15" customHeight="1" x14ac:dyDescent="0.15">
      <c r="H159" s="92">
        <v>31810</v>
      </c>
      <c r="I159" s="93" t="s">
        <v>168</v>
      </c>
      <c r="J159" s="93" t="s">
        <v>350</v>
      </c>
      <c r="K159" s="34" t="s">
        <v>1080</v>
      </c>
      <c r="L159" s="93" t="s">
        <v>1135</v>
      </c>
      <c r="M159" s="93" t="s">
        <v>1136</v>
      </c>
      <c r="N159" s="93" t="s">
        <v>1137</v>
      </c>
      <c r="O159" s="93" t="s">
        <v>1138</v>
      </c>
      <c r="P159" s="117" t="s">
        <v>1139</v>
      </c>
      <c r="Q159" s="94" t="s">
        <v>1140</v>
      </c>
      <c r="R159" s="95">
        <v>1</v>
      </c>
      <c r="S159" s="19"/>
    </row>
    <row r="160" spans="8:19" ht="15" customHeight="1" x14ac:dyDescent="0.15">
      <c r="H160" s="92">
        <v>31811</v>
      </c>
      <c r="I160" s="93" t="s">
        <v>168</v>
      </c>
      <c r="J160" s="93" t="s">
        <v>350</v>
      </c>
      <c r="K160" s="34" t="s">
        <v>1080</v>
      </c>
      <c r="L160" s="93" t="s">
        <v>1141</v>
      </c>
      <c r="M160" s="93" t="s">
        <v>1142</v>
      </c>
      <c r="N160" s="93" t="s">
        <v>1143</v>
      </c>
      <c r="O160" s="93" t="s">
        <v>1144</v>
      </c>
      <c r="P160" s="117" t="s">
        <v>1145</v>
      </c>
      <c r="Q160" s="94" t="s">
        <v>1146</v>
      </c>
      <c r="R160" s="95">
        <v>1</v>
      </c>
      <c r="S160" s="19"/>
    </row>
    <row r="161" spans="8:19" ht="15" customHeight="1" x14ac:dyDescent="0.15">
      <c r="H161" s="92">
        <v>41901</v>
      </c>
      <c r="I161" s="93" t="s">
        <v>184</v>
      </c>
      <c r="J161" s="93" t="s">
        <v>307</v>
      </c>
      <c r="K161" s="34" t="s">
        <v>1147</v>
      </c>
      <c r="L161" s="93" t="s">
        <v>1148</v>
      </c>
      <c r="M161" s="93" t="s">
        <v>1149</v>
      </c>
      <c r="N161" s="93" t="s">
        <v>1150</v>
      </c>
      <c r="O161" s="93" t="s">
        <v>1151</v>
      </c>
      <c r="P161" s="117" t="s">
        <v>1152</v>
      </c>
      <c r="Q161" s="94" t="s">
        <v>1153</v>
      </c>
      <c r="R161" s="95">
        <v>1</v>
      </c>
      <c r="S161" s="19"/>
    </row>
    <row r="162" spans="8:19" ht="15" customHeight="1" x14ac:dyDescent="0.15">
      <c r="H162" s="92">
        <v>41902</v>
      </c>
      <c r="I162" s="93" t="s">
        <v>184</v>
      </c>
      <c r="J162" s="93" t="s">
        <v>307</v>
      </c>
      <c r="K162" s="34" t="s">
        <v>1147</v>
      </c>
      <c r="L162" s="93" t="s">
        <v>1154</v>
      </c>
      <c r="M162" s="93" t="s">
        <v>1155</v>
      </c>
      <c r="N162" s="93" t="s">
        <v>1156</v>
      </c>
      <c r="O162" s="93" t="s">
        <v>1157</v>
      </c>
      <c r="P162" s="117" t="s">
        <v>1158</v>
      </c>
      <c r="Q162" s="94" t="s">
        <v>1159</v>
      </c>
      <c r="R162" s="95">
        <v>1</v>
      </c>
      <c r="S162" s="19"/>
    </row>
    <row r="163" spans="8:19" ht="15" customHeight="1" x14ac:dyDescent="0.15">
      <c r="H163" s="92">
        <v>41904</v>
      </c>
      <c r="I163" s="93" t="s">
        <v>184</v>
      </c>
      <c r="J163" s="93" t="s">
        <v>307</v>
      </c>
      <c r="K163" s="34" t="s">
        <v>1147</v>
      </c>
      <c r="L163" s="93" t="s">
        <v>1160</v>
      </c>
      <c r="M163" s="93" t="s">
        <v>1161</v>
      </c>
      <c r="N163" s="93" t="s">
        <v>1162</v>
      </c>
      <c r="O163" s="93" t="s">
        <v>1163</v>
      </c>
      <c r="P163" s="117" t="s">
        <v>1164</v>
      </c>
      <c r="Q163" s="94" t="s">
        <v>1165</v>
      </c>
      <c r="R163" s="95">
        <v>1</v>
      </c>
      <c r="S163" s="19"/>
    </row>
    <row r="164" spans="8:19" ht="15" customHeight="1" x14ac:dyDescent="0.15">
      <c r="H164" s="92">
        <v>41905</v>
      </c>
      <c r="I164" s="93" t="s">
        <v>184</v>
      </c>
      <c r="J164" s="93" t="s">
        <v>307</v>
      </c>
      <c r="K164" s="34" t="s">
        <v>1147</v>
      </c>
      <c r="L164" s="93" t="s">
        <v>1166</v>
      </c>
      <c r="M164" s="93" t="s">
        <v>1167</v>
      </c>
      <c r="N164" s="93" t="s">
        <v>1168</v>
      </c>
      <c r="O164" s="93" t="s">
        <v>1169</v>
      </c>
      <c r="P164" s="117" t="s">
        <v>1170</v>
      </c>
      <c r="Q164" s="94" t="s">
        <v>1171</v>
      </c>
      <c r="R164" s="95">
        <v>1</v>
      </c>
      <c r="S164" s="19"/>
    </row>
    <row r="165" spans="8:19" ht="15" customHeight="1" x14ac:dyDescent="0.15">
      <c r="H165" s="92">
        <v>41906</v>
      </c>
      <c r="I165" s="93" t="s">
        <v>184</v>
      </c>
      <c r="J165" s="93" t="s">
        <v>307</v>
      </c>
      <c r="K165" s="37" t="s">
        <v>1147</v>
      </c>
      <c r="L165" s="93" t="s">
        <v>1172</v>
      </c>
      <c r="M165" s="93" t="s">
        <v>1173</v>
      </c>
      <c r="N165" s="93" t="s">
        <v>1174</v>
      </c>
      <c r="O165" s="93" t="s">
        <v>1175</v>
      </c>
      <c r="P165" s="117" t="s">
        <v>1176</v>
      </c>
      <c r="Q165" s="94" t="s">
        <v>1177</v>
      </c>
      <c r="R165" s="95">
        <v>1</v>
      </c>
      <c r="S165" s="19"/>
    </row>
    <row r="166" spans="8:19" ht="15" customHeight="1" x14ac:dyDescent="0.15">
      <c r="H166" s="92">
        <v>41907</v>
      </c>
      <c r="I166" s="93" t="s">
        <v>184</v>
      </c>
      <c r="J166" s="93" t="s">
        <v>307</v>
      </c>
      <c r="K166" s="34" t="s">
        <v>1147</v>
      </c>
      <c r="L166" s="93" t="s">
        <v>1178</v>
      </c>
      <c r="M166" s="93" t="s">
        <v>1179</v>
      </c>
      <c r="N166" s="93" t="s">
        <v>1180</v>
      </c>
      <c r="O166" s="93" t="s">
        <v>1181</v>
      </c>
      <c r="P166" s="117" t="s">
        <v>1182</v>
      </c>
      <c r="Q166" s="94" t="s">
        <v>1183</v>
      </c>
      <c r="R166" s="95">
        <v>1</v>
      </c>
      <c r="S166" s="19"/>
    </row>
    <row r="167" spans="8:19" ht="15" customHeight="1" x14ac:dyDescent="0.15">
      <c r="H167" s="92">
        <v>41909</v>
      </c>
      <c r="I167" s="93" t="s">
        <v>184</v>
      </c>
      <c r="J167" s="93" t="s">
        <v>307</v>
      </c>
      <c r="K167" s="34" t="s">
        <v>1147</v>
      </c>
      <c r="L167" s="93" t="s">
        <v>1184</v>
      </c>
      <c r="M167" s="93" t="s">
        <v>1185</v>
      </c>
      <c r="N167" s="93" t="s">
        <v>1186</v>
      </c>
      <c r="O167" s="93" t="s">
        <v>1187</v>
      </c>
      <c r="P167" s="117" t="s">
        <v>1188</v>
      </c>
      <c r="Q167" s="94" t="s">
        <v>1189</v>
      </c>
      <c r="R167" s="95">
        <v>1</v>
      </c>
      <c r="S167" s="19"/>
    </row>
    <row r="168" spans="8:19" ht="15" customHeight="1" x14ac:dyDescent="0.15">
      <c r="H168" s="92">
        <v>41910</v>
      </c>
      <c r="I168" s="93" t="s">
        <v>184</v>
      </c>
      <c r="J168" s="93" t="s">
        <v>307</v>
      </c>
      <c r="K168" s="34" t="s">
        <v>1147</v>
      </c>
      <c r="L168" s="93" t="s">
        <v>1190</v>
      </c>
      <c r="M168" s="93" t="s">
        <v>1191</v>
      </c>
      <c r="N168" s="93" t="s">
        <v>1192</v>
      </c>
      <c r="O168" s="93" t="s">
        <v>1193</v>
      </c>
      <c r="P168" s="117" t="s">
        <v>1194</v>
      </c>
      <c r="Q168" s="94" t="s">
        <v>1195</v>
      </c>
      <c r="R168" s="95">
        <v>1</v>
      </c>
      <c r="S168" s="19"/>
    </row>
    <row r="169" spans="8:19" ht="15" customHeight="1" x14ac:dyDescent="0.15">
      <c r="H169" s="92">
        <v>41911</v>
      </c>
      <c r="I169" s="93" t="s">
        <v>184</v>
      </c>
      <c r="J169" s="93" t="s">
        <v>307</v>
      </c>
      <c r="K169" s="34" t="s">
        <v>1147</v>
      </c>
      <c r="L169" s="93" t="s">
        <v>1196</v>
      </c>
      <c r="M169" s="93" t="s">
        <v>1197</v>
      </c>
      <c r="N169" s="93" t="s">
        <v>1198</v>
      </c>
      <c r="O169" s="93" t="s">
        <v>1199</v>
      </c>
      <c r="P169" s="117" t="s">
        <v>1200</v>
      </c>
      <c r="Q169" s="94" t="s">
        <v>1201</v>
      </c>
      <c r="R169" s="95">
        <v>1</v>
      </c>
      <c r="S169" s="19"/>
    </row>
    <row r="170" spans="8:19" ht="15" customHeight="1" x14ac:dyDescent="0.15">
      <c r="H170" s="92">
        <v>42001</v>
      </c>
      <c r="I170" s="93" t="s">
        <v>184</v>
      </c>
      <c r="J170" s="93" t="s">
        <v>336</v>
      </c>
      <c r="K170" s="34" t="s">
        <v>336</v>
      </c>
      <c r="L170" s="93" t="s">
        <v>1202</v>
      </c>
      <c r="M170" s="93" t="s">
        <v>1203</v>
      </c>
      <c r="N170" s="93" t="s">
        <v>1204</v>
      </c>
      <c r="O170" s="93" t="s">
        <v>1205</v>
      </c>
      <c r="P170" s="117" t="s">
        <v>1206</v>
      </c>
      <c r="Q170" s="94" t="s">
        <v>1207</v>
      </c>
      <c r="R170" s="95">
        <v>1</v>
      </c>
      <c r="S170" s="19"/>
    </row>
    <row r="171" spans="8:19" ht="15" customHeight="1" x14ac:dyDescent="0.15">
      <c r="H171" s="92">
        <v>42002</v>
      </c>
      <c r="I171" s="93" t="s">
        <v>184</v>
      </c>
      <c r="J171" s="93" t="s">
        <v>336</v>
      </c>
      <c r="K171" s="34" t="s">
        <v>336</v>
      </c>
      <c r="L171" s="93" t="s">
        <v>1208</v>
      </c>
      <c r="M171" s="93" t="s">
        <v>1209</v>
      </c>
      <c r="N171" s="93" t="s">
        <v>1210</v>
      </c>
      <c r="O171" s="93" t="s">
        <v>1211</v>
      </c>
      <c r="P171" s="117" t="s">
        <v>1212</v>
      </c>
      <c r="Q171" s="94" t="s">
        <v>1213</v>
      </c>
      <c r="R171" s="95">
        <v>1</v>
      </c>
      <c r="S171" s="19"/>
    </row>
    <row r="172" spans="8:19" ht="15" customHeight="1" x14ac:dyDescent="0.15">
      <c r="H172" s="92">
        <v>42003</v>
      </c>
      <c r="I172" s="93" t="s">
        <v>184</v>
      </c>
      <c r="J172" s="93" t="s">
        <v>336</v>
      </c>
      <c r="K172" s="34" t="s">
        <v>336</v>
      </c>
      <c r="L172" s="93" t="s">
        <v>1214</v>
      </c>
      <c r="M172" s="93" t="s">
        <v>1215</v>
      </c>
      <c r="N172" s="93" t="s">
        <v>1216</v>
      </c>
      <c r="O172" s="93" t="s">
        <v>1217</v>
      </c>
      <c r="P172" s="117" t="s">
        <v>1218</v>
      </c>
      <c r="Q172" s="94" t="s">
        <v>1219</v>
      </c>
      <c r="R172" s="95">
        <v>1</v>
      </c>
      <c r="S172" s="19"/>
    </row>
    <row r="173" spans="8:19" ht="15" customHeight="1" x14ac:dyDescent="0.15">
      <c r="H173" s="92">
        <v>42004</v>
      </c>
      <c r="I173" s="93" t="s">
        <v>184</v>
      </c>
      <c r="J173" s="93" t="s">
        <v>336</v>
      </c>
      <c r="K173" s="34" t="s">
        <v>336</v>
      </c>
      <c r="L173" s="93" t="s">
        <v>1220</v>
      </c>
      <c r="M173" s="93" t="s">
        <v>1221</v>
      </c>
      <c r="N173" s="93" t="s">
        <v>1222</v>
      </c>
      <c r="O173" s="93" t="s">
        <v>1223</v>
      </c>
      <c r="P173" s="117" t="s">
        <v>1224</v>
      </c>
      <c r="Q173" s="94" t="s">
        <v>1225</v>
      </c>
      <c r="R173" s="95">
        <v>1</v>
      </c>
      <c r="S173" s="19"/>
    </row>
    <row r="174" spans="8:19" ht="15" customHeight="1" x14ac:dyDescent="0.15">
      <c r="H174" s="92">
        <v>42005</v>
      </c>
      <c r="I174" s="93" t="s">
        <v>184</v>
      </c>
      <c r="J174" s="93" t="s">
        <v>336</v>
      </c>
      <c r="K174" s="34" t="s">
        <v>336</v>
      </c>
      <c r="L174" s="93" t="s">
        <v>1226</v>
      </c>
      <c r="M174" s="93" t="s">
        <v>1227</v>
      </c>
      <c r="N174" s="93" t="s">
        <v>1228</v>
      </c>
      <c r="O174" s="93" t="s">
        <v>1229</v>
      </c>
      <c r="P174" s="117" t="s">
        <v>1230</v>
      </c>
      <c r="Q174" s="94" t="s">
        <v>1231</v>
      </c>
      <c r="R174" s="95">
        <v>1</v>
      </c>
      <c r="S174" s="19"/>
    </row>
    <row r="175" spans="8:19" ht="15" customHeight="1" x14ac:dyDescent="0.15">
      <c r="H175" s="92">
        <v>42006</v>
      </c>
      <c r="I175" s="93" t="s">
        <v>184</v>
      </c>
      <c r="J175" s="93" t="s">
        <v>336</v>
      </c>
      <c r="K175" s="34" t="s">
        <v>336</v>
      </c>
      <c r="L175" s="93" t="s">
        <v>1232</v>
      </c>
      <c r="M175" s="93" t="s">
        <v>1233</v>
      </c>
      <c r="N175" s="93" t="s">
        <v>1234</v>
      </c>
      <c r="O175" s="93" t="s">
        <v>1235</v>
      </c>
      <c r="P175" s="117" t="s">
        <v>1236</v>
      </c>
      <c r="Q175" s="94" t="s">
        <v>1237</v>
      </c>
      <c r="R175" s="95">
        <v>1</v>
      </c>
      <c r="S175" s="19"/>
    </row>
    <row r="176" spans="8:19" ht="15" customHeight="1" x14ac:dyDescent="0.15">
      <c r="H176" s="92">
        <v>42007</v>
      </c>
      <c r="I176" s="93" t="s">
        <v>184</v>
      </c>
      <c r="J176" s="93" t="s">
        <v>336</v>
      </c>
      <c r="K176" s="34" t="s">
        <v>336</v>
      </c>
      <c r="L176" s="93" t="s">
        <v>1238</v>
      </c>
      <c r="M176" s="93" t="s">
        <v>1239</v>
      </c>
      <c r="N176" s="93" t="s">
        <v>1240</v>
      </c>
      <c r="O176" s="93" t="s">
        <v>1241</v>
      </c>
      <c r="P176" s="117" t="s">
        <v>1242</v>
      </c>
      <c r="Q176" s="94" t="s">
        <v>1243</v>
      </c>
      <c r="R176" s="95">
        <v>1</v>
      </c>
      <c r="S176" s="19"/>
    </row>
    <row r="177" spans="8:19" ht="15" customHeight="1" x14ac:dyDescent="0.15">
      <c r="H177" s="92">
        <v>42008</v>
      </c>
      <c r="I177" s="93" t="s">
        <v>184</v>
      </c>
      <c r="J177" s="93" t="s">
        <v>336</v>
      </c>
      <c r="K177" s="34" t="s">
        <v>336</v>
      </c>
      <c r="L177" s="93" t="s">
        <v>1244</v>
      </c>
      <c r="M177" s="93" t="s">
        <v>1245</v>
      </c>
      <c r="N177" s="93" t="s">
        <v>1246</v>
      </c>
      <c r="O177" s="93" t="s">
        <v>1247</v>
      </c>
      <c r="P177" s="117" t="s">
        <v>1248</v>
      </c>
      <c r="Q177" s="94" t="s">
        <v>1249</v>
      </c>
      <c r="R177" s="95">
        <v>1</v>
      </c>
      <c r="S177" s="19"/>
    </row>
    <row r="178" spans="8:19" ht="15" customHeight="1" x14ac:dyDescent="0.15">
      <c r="H178" s="92">
        <v>42009</v>
      </c>
      <c r="I178" s="93" t="s">
        <v>184</v>
      </c>
      <c r="J178" s="93" t="s">
        <v>336</v>
      </c>
      <c r="K178" s="34" t="s">
        <v>336</v>
      </c>
      <c r="L178" s="93" t="s">
        <v>1250</v>
      </c>
      <c r="M178" s="93" t="s">
        <v>1251</v>
      </c>
      <c r="N178" s="93" t="s">
        <v>1252</v>
      </c>
      <c r="O178" s="93" t="s">
        <v>1253</v>
      </c>
      <c r="P178" s="117" t="s">
        <v>1254</v>
      </c>
      <c r="Q178" s="94" t="s">
        <v>1255</v>
      </c>
      <c r="R178" s="95">
        <v>1</v>
      </c>
      <c r="S178" s="19"/>
    </row>
    <row r="179" spans="8:19" ht="15" customHeight="1" x14ac:dyDescent="0.15">
      <c r="H179" s="92">
        <v>42010</v>
      </c>
      <c r="I179" s="93" t="s">
        <v>184</v>
      </c>
      <c r="J179" s="93" t="s">
        <v>336</v>
      </c>
      <c r="K179" s="34" t="s">
        <v>336</v>
      </c>
      <c r="L179" s="93" t="s">
        <v>1256</v>
      </c>
      <c r="M179" s="93" t="s">
        <v>1257</v>
      </c>
      <c r="N179" s="93" t="s">
        <v>1258</v>
      </c>
      <c r="O179" s="93" t="s">
        <v>1259</v>
      </c>
      <c r="P179" s="117" t="s">
        <v>1260</v>
      </c>
      <c r="Q179" s="94" t="s">
        <v>1261</v>
      </c>
      <c r="R179" s="95">
        <v>1</v>
      </c>
      <c r="S179" s="19"/>
    </row>
    <row r="180" spans="8:19" ht="15" customHeight="1" x14ac:dyDescent="0.15">
      <c r="H180" s="92">
        <v>42011</v>
      </c>
      <c r="I180" s="93" t="s">
        <v>184</v>
      </c>
      <c r="J180" s="93" t="s">
        <v>336</v>
      </c>
      <c r="K180" s="34" t="s">
        <v>336</v>
      </c>
      <c r="L180" s="93" t="s">
        <v>1262</v>
      </c>
      <c r="M180" s="93" t="s">
        <v>1263</v>
      </c>
      <c r="N180" s="93" t="s">
        <v>1264</v>
      </c>
      <c r="O180" s="93" t="s">
        <v>1265</v>
      </c>
      <c r="P180" s="117" t="s">
        <v>1266</v>
      </c>
      <c r="Q180" s="94" t="s">
        <v>1267</v>
      </c>
      <c r="R180" s="95">
        <v>1</v>
      </c>
      <c r="S180" s="19"/>
    </row>
    <row r="181" spans="8:19" ht="15" customHeight="1" x14ac:dyDescent="0.15">
      <c r="H181" s="92">
        <v>42101</v>
      </c>
      <c r="I181" s="93" t="s">
        <v>184</v>
      </c>
      <c r="J181" s="93" t="s">
        <v>315</v>
      </c>
      <c r="K181" s="37" t="s">
        <v>1268</v>
      </c>
      <c r="L181" s="93" t="s">
        <v>1269</v>
      </c>
      <c r="M181" s="93" t="s">
        <v>1270</v>
      </c>
      <c r="N181" s="93" t="s">
        <v>1271</v>
      </c>
      <c r="O181" s="93" t="s">
        <v>1272</v>
      </c>
      <c r="P181" s="117" t="s">
        <v>1273</v>
      </c>
      <c r="Q181" s="94" t="s">
        <v>1274</v>
      </c>
      <c r="R181" s="95">
        <v>1</v>
      </c>
      <c r="S181" s="19"/>
    </row>
    <row r="182" spans="8:19" ht="15" customHeight="1" x14ac:dyDescent="0.15">
      <c r="H182" s="92">
        <v>42103</v>
      </c>
      <c r="I182" s="93" t="s">
        <v>184</v>
      </c>
      <c r="J182" s="93" t="s">
        <v>315</v>
      </c>
      <c r="K182" s="34" t="s">
        <v>1268</v>
      </c>
      <c r="L182" s="93" t="s">
        <v>1037</v>
      </c>
      <c r="M182" s="93" t="s">
        <v>1275</v>
      </c>
      <c r="N182" s="93" t="s">
        <v>1276</v>
      </c>
      <c r="O182" s="93" t="s">
        <v>1277</v>
      </c>
      <c r="P182" s="117" t="s">
        <v>1278</v>
      </c>
      <c r="Q182" s="94" t="s">
        <v>1042</v>
      </c>
      <c r="R182" s="95">
        <v>1</v>
      </c>
      <c r="S182" s="19"/>
    </row>
    <row r="183" spans="8:19" ht="15" customHeight="1" x14ac:dyDescent="0.15">
      <c r="H183" s="92">
        <v>42106</v>
      </c>
      <c r="I183" s="93" t="s">
        <v>184</v>
      </c>
      <c r="J183" s="93" t="s">
        <v>315</v>
      </c>
      <c r="K183" s="34" t="s">
        <v>1268</v>
      </c>
      <c r="L183" s="93" t="s">
        <v>1279</v>
      </c>
      <c r="M183" s="93" t="s">
        <v>1280</v>
      </c>
      <c r="N183" s="93" t="s">
        <v>1281</v>
      </c>
      <c r="O183" s="93" t="s">
        <v>1282</v>
      </c>
      <c r="P183" s="117" t="s">
        <v>1283</v>
      </c>
      <c r="Q183" s="94" t="s">
        <v>1284</v>
      </c>
      <c r="R183" s="95">
        <v>2</v>
      </c>
      <c r="S183" s="19"/>
    </row>
    <row r="184" spans="8:19" ht="15" customHeight="1" x14ac:dyDescent="0.15">
      <c r="H184" s="92">
        <v>42107</v>
      </c>
      <c r="I184" s="93" t="s">
        <v>184</v>
      </c>
      <c r="J184" s="93" t="s">
        <v>315</v>
      </c>
      <c r="K184" s="34" t="s">
        <v>1268</v>
      </c>
      <c r="L184" s="93" t="s">
        <v>1285</v>
      </c>
      <c r="M184" s="93" t="s">
        <v>1286</v>
      </c>
      <c r="N184" s="93" t="s">
        <v>1287</v>
      </c>
      <c r="O184" s="93" t="s">
        <v>1288</v>
      </c>
      <c r="P184" s="117" t="s">
        <v>1289</v>
      </c>
      <c r="Q184" s="94" t="s">
        <v>1290</v>
      </c>
      <c r="R184" s="95">
        <v>1</v>
      </c>
      <c r="S184" s="19"/>
    </row>
    <row r="185" spans="8:19" ht="15" customHeight="1" x14ac:dyDescent="0.15">
      <c r="H185" s="92">
        <v>42108</v>
      </c>
      <c r="I185" s="93" t="s">
        <v>184</v>
      </c>
      <c r="J185" s="93" t="s">
        <v>315</v>
      </c>
      <c r="K185" s="34" t="s">
        <v>1268</v>
      </c>
      <c r="L185" s="93" t="s">
        <v>1291</v>
      </c>
      <c r="M185" s="93" t="s">
        <v>1292</v>
      </c>
      <c r="N185" s="93" t="s">
        <v>1293</v>
      </c>
      <c r="O185" s="93" t="s">
        <v>1294</v>
      </c>
      <c r="P185" s="117" t="s">
        <v>1295</v>
      </c>
      <c r="Q185" s="94" t="s">
        <v>1296</v>
      </c>
      <c r="R185" s="95">
        <v>1</v>
      </c>
      <c r="S185" s="19"/>
    </row>
    <row r="186" spans="8:19" ht="15" customHeight="1" x14ac:dyDescent="0.15">
      <c r="H186" s="92">
        <v>42201</v>
      </c>
      <c r="I186" s="93" t="s">
        <v>184</v>
      </c>
      <c r="J186" s="93" t="s">
        <v>322</v>
      </c>
      <c r="K186" s="37" t="s">
        <v>1297</v>
      </c>
      <c r="L186" s="93" t="s">
        <v>1298</v>
      </c>
      <c r="M186" s="93" t="s">
        <v>1299</v>
      </c>
      <c r="N186" s="93" t="s">
        <v>1300</v>
      </c>
      <c r="O186" s="93" t="s">
        <v>1301</v>
      </c>
      <c r="P186" s="117" t="s">
        <v>1302</v>
      </c>
      <c r="Q186" s="94" t="s">
        <v>1303</v>
      </c>
      <c r="R186" s="95">
        <v>1</v>
      </c>
      <c r="S186" s="19"/>
    </row>
    <row r="187" spans="8:19" ht="15" customHeight="1" x14ac:dyDescent="0.15">
      <c r="H187" s="92">
        <v>42202</v>
      </c>
      <c r="I187" s="93" t="s">
        <v>184</v>
      </c>
      <c r="J187" s="93" t="s">
        <v>322</v>
      </c>
      <c r="K187" s="34" t="s">
        <v>1297</v>
      </c>
      <c r="L187" s="93" t="s">
        <v>1304</v>
      </c>
      <c r="M187" s="93" t="s">
        <v>1305</v>
      </c>
      <c r="N187" s="93" t="s">
        <v>1306</v>
      </c>
      <c r="O187" s="93" t="s">
        <v>1307</v>
      </c>
      <c r="P187" s="117" t="s">
        <v>1308</v>
      </c>
      <c r="Q187" s="94" t="s">
        <v>1309</v>
      </c>
      <c r="R187" s="95">
        <v>1</v>
      </c>
      <c r="S187" s="19"/>
    </row>
    <row r="188" spans="8:19" ht="15" customHeight="1" x14ac:dyDescent="0.15">
      <c r="H188" s="92">
        <v>42203</v>
      </c>
      <c r="I188" s="93" t="s">
        <v>184</v>
      </c>
      <c r="J188" s="93" t="s">
        <v>322</v>
      </c>
      <c r="K188" s="34" t="s">
        <v>1297</v>
      </c>
      <c r="L188" s="93" t="s">
        <v>1310</v>
      </c>
      <c r="M188" s="93" t="s">
        <v>1311</v>
      </c>
      <c r="N188" s="93" t="s">
        <v>1312</v>
      </c>
      <c r="O188" s="93" t="s">
        <v>1313</v>
      </c>
      <c r="P188" s="117" t="s">
        <v>1314</v>
      </c>
      <c r="Q188" s="94" t="s">
        <v>1315</v>
      </c>
      <c r="R188" s="95">
        <v>1</v>
      </c>
      <c r="S188" s="19"/>
    </row>
    <row r="189" spans="8:19" ht="15" customHeight="1" x14ac:dyDescent="0.15">
      <c r="H189" s="92">
        <v>42204</v>
      </c>
      <c r="I189" s="93" t="s">
        <v>184</v>
      </c>
      <c r="J189" s="93" t="s">
        <v>322</v>
      </c>
      <c r="K189" s="34" t="s">
        <v>1316</v>
      </c>
      <c r="L189" s="93" t="s">
        <v>1317</v>
      </c>
      <c r="M189" s="93" t="s">
        <v>1318</v>
      </c>
      <c r="N189" s="93" t="s">
        <v>1319</v>
      </c>
      <c r="O189" s="93" t="s">
        <v>1320</v>
      </c>
      <c r="P189" s="117" t="s">
        <v>1321</v>
      </c>
      <c r="Q189" s="94" t="s">
        <v>1322</v>
      </c>
      <c r="R189" s="95">
        <v>1</v>
      </c>
      <c r="S189" s="19"/>
    </row>
    <row r="190" spans="8:19" ht="15" customHeight="1" x14ac:dyDescent="0.15">
      <c r="H190" s="92">
        <v>42301</v>
      </c>
      <c r="I190" s="93" t="s">
        <v>184</v>
      </c>
      <c r="J190" s="93" t="s">
        <v>329</v>
      </c>
      <c r="K190" s="34" t="s">
        <v>1323</v>
      </c>
      <c r="L190" s="93" t="s">
        <v>1324</v>
      </c>
      <c r="M190" s="93" t="s">
        <v>1325</v>
      </c>
      <c r="N190" s="93" t="s">
        <v>1326</v>
      </c>
      <c r="O190" s="93" t="s">
        <v>1327</v>
      </c>
      <c r="P190" s="117" t="s">
        <v>1328</v>
      </c>
      <c r="Q190" s="94" t="s">
        <v>1329</v>
      </c>
      <c r="R190" s="95">
        <v>1</v>
      </c>
      <c r="S190" s="19"/>
    </row>
    <row r="191" spans="8:19" ht="15" customHeight="1" x14ac:dyDescent="0.15">
      <c r="H191" s="92">
        <v>42302</v>
      </c>
      <c r="I191" s="93" t="s">
        <v>184</v>
      </c>
      <c r="J191" s="93" t="s">
        <v>329</v>
      </c>
      <c r="K191" s="34" t="s">
        <v>1323</v>
      </c>
      <c r="L191" s="93" t="s">
        <v>1330</v>
      </c>
      <c r="M191" s="93" t="s">
        <v>1331</v>
      </c>
      <c r="N191" s="93" t="s">
        <v>1332</v>
      </c>
      <c r="O191" s="93" t="s">
        <v>1333</v>
      </c>
      <c r="P191" s="117" t="s">
        <v>1334</v>
      </c>
      <c r="Q191" s="94" t="s">
        <v>1335</v>
      </c>
      <c r="R191" s="95">
        <v>1</v>
      </c>
      <c r="S191" s="19"/>
    </row>
    <row r="192" spans="8:19" ht="15" customHeight="1" x14ac:dyDescent="0.15">
      <c r="H192" s="92">
        <v>42303</v>
      </c>
      <c r="I192" s="93" t="s">
        <v>184</v>
      </c>
      <c r="J192" s="93" t="s">
        <v>329</v>
      </c>
      <c r="K192" s="34" t="s">
        <v>1323</v>
      </c>
      <c r="L192" s="93" t="s">
        <v>1336</v>
      </c>
      <c r="M192" s="93" t="s">
        <v>1337</v>
      </c>
      <c r="N192" s="93" t="s">
        <v>1338</v>
      </c>
      <c r="O192" s="93" t="s">
        <v>1339</v>
      </c>
      <c r="P192" s="117" t="s">
        <v>1340</v>
      </c>
      <c r="Q192" s="94" t="s">
        <v>1341</v>
      </c>
      <c r="R192" s="95">
        <v>1</v>
      </c>
      <c r="S192" s="19"/>
    </row>
    <row r="193" spans="8:19" ht="15" customHeight="1" x14ac:dyDescent="0.15">
      <c r="H193" s="92">
        <v>52401</v>
      </c>
      <c r="I193" s="93" t="s">
        <v>197</v>
      </c>
      <c r="J193" s="93" t="s">
        <v>357</v>
      </c>
      <c r="K193" s="34" t="s">
        <v>1342</v>
      </c>
      <c r="L193" s="93" t="s">
        <v>1343</v>
      </c>
      <c r="M193" s="93" t="s">
        <v>1344</v>
      </c>
      <c r="N193" s="93" t="s">
        <v>1345</v>
      </c>
      <c r="O193" s="93" t="s">
        <v>1346</v>
      </c>
      <c r="P193" s="117" t="s">
        <v>1347</v>
      </c>
      <c r="Q193" s="94" t="s">
        <v>1348</v>
      </c>
      <c r="R193" s="95">
        <v>1</v>
      </c>
      <c r="S193" s="19"/>
    </row>
    <row r="194" spans="8:19" ht="15" customHeight="1" x14ac:dyDescent="0.15">
      <c r="H194" s="92">
        <v>52402</v>
      </c>
      <c r="I194" s="93" t="s">
        <v>197</v>
      </c>
      <c r="J194" s="93" t="s">
        <v>357</v>
      </c>
      <c r="K194" s="34" t="s">
        <v>1342</v>
      </c>
      <c r="L194" s="93" t="s">
        <v>1349</v>
      </c>
      <c r="M194" s="93" t="s">
        <v>1350</v>
      </c>
      <c r="N194" s="93" t="s">
        <v>1351</v>
      </c>
      <c r="O194" s="93" t="s">
        <v>1352</v>
      </c>
      <c r="P194" s="117" t="s">
        <v>1353</v>
      </c>
      <c r="Q194" s="94" t="s">
        <v>1354</v>
      </c>
      <c r="R194" s="95">
        <v>1</v>
      </c>
      <c r="S194" s="19"/>
    </row>
    <row r="195" spans="8:19" ht="15" customHeight="1" x14ac:dyDescent="0.15">
      <c r="H195" s="92">
        <v>52403</v>
      </c>
      <c r="I195" s="93" t="s">
        <v>197</v>
      </c>
      <c r="J195" s="93" t="s">
        <v>357</v>
      </c>
      <c r="K195" s="34" t="s">
        <v>1342</v>
      </c>
      <c r="L195" s="93" t="s">
        <v>1355</v>
      </c>
      <c r="M195" s="93" t="s">
        <v>1356</v>
      </c>
      <c r="N195" s="93" t="s">
        <v>1357</v>
      </c>
      <c r="O195" s="93" t="s">
        <v>1358</v>
      </c>
      <c r="P195" s="117" t="s">
        <v>1359</v>
      </c>
      <c r="Q195" s="94" t="s">
        <v>1360</v>
      </c>
      <c r="R195" s="95">
        <v>1</v>
      </c>
      <c r="S195" s="19"/>
    </row>
    <row r="196" spans="8:19" ht="15" customHeight="1" x14ac:dyDescent="0.15">
      <c r="H196" s="92">
        <v>52404</v>
      </c>
      <c r="I196" s="93" t="s">
        <v>197</v>
      </c>
      <c r="J196" s="93" t="s">
        <v>357</v>
      </c>
      <c r="K196" s="34" t="s">
        <v>1342</v>
      </c>
      <c r="L196" s="93" t="s">
        <v>1361</v>
      </c>
      <c r="M196" s="93" t="s">
        <v>1362</v>
      </c>
      <c r="N196" s="93" t="s">
        <v>1363</v>
      </c>
      <c r="O196" s="93" t="s">
        <v>1364</v>
      </c>
      <c r="P196" s="117" t="s">
        <v>1365</v>
      </c>
      <c r="Q196" s="94" t="s">
        <v>1366</v>
      </c>
      <c r="R196" s="95">
        <v>1</v>
      </c>
      <c r="S196" s="19"/>
    </row>
    <row r="197" spans="8:19" ht="15" customHeight="1" x14ac:dyDescent="0.15">
      <c r="H197" s="92">
        <v>52405</v>
      </c>
      <c r="I197" s="93" t="s">
        <v>197</v>
      </c>
      <c r="J197" s="93" t="s">
        <v>357</v>
      </c>
      <c r="K197" s="34" t="s">
        <v>1342</v>
      </c>
      <c r="L197" s="93" t="s">
        <v>1367</v>
      </c>
      <c r="M197" s="93" t="s">
        <v>1368</v>
      </c>
      <c r="N197" s="93" t="s">
        <v>1369</v>
      </c>
      <c r="O197" s="93" t="s">
        <v>1370</v>
      </c>
      <c r="P197" s="117" t="s">
        <v>1371</v>
      </c>
      <c r="Q197" s="94" t="s">
        <v>1372</v>
      </c>
      <c r="R197" s="95">
        <v>1</v>
      </c>
      <c r="S197" s="19"/>
    </row>
    <row r="198" spans="8:19" ht="15" customHeight="1" x14ac:dyDescent="0.15">
      <c r="H198" s="92">
        <v>52406</v>
      </c>
      <c r="I198" s="93" t="s">
        <v>197</v>
      </c>
      <c r="J198" s="93" t="s">
        <v>357</v>
      </c>
      <c r="K198" s="34" t="s">
        <v>1342</v>
      </c>
      <c r="L198" s="93" t="s">
        <v>1373</v>
      </c>
      <c r="M198" s="93" t="s">
        <v>1374</v>
      </c>
      <c r="N198" s="93" t="s">
        <v>1375</v>
      </c>
      <c r="O198" s="93" t="s">
        <v>1376</v>
      </c>
      <c r="P198" s="117" t="s">
        <v>1377</v>
      </c>
      <c r="Q198" s="94" t="s">
        <v>1378</v>
      </c>
      <c r="R198" s="95">
        <v>1</v>
      </c>
      <c r="S198" s="19"/>
    </row>
    <row r="199" spans="8:19" ht="15" customHeight="1" x14ac:dyDescent="0.15">
      <c r="H199" s="92">
        <v>52407</v>
      </c>
      <c r="I199" s="93" t="s">
        <v>197</v>
      </c>
      <c r="J199" s="93" t="s">
        <v>357</v>
      </c>
      <c r="K199" s="34" t="s">
        <v>1342</v>
      </c>
      <c r="L199" s="93" t="s">
        <v>1379</v>
      </c>
      <c r="M199" s="93" t="s">
        <v>1380</v>
      </c>
      <c r="N199" s="93" t="s">
        <v>1381</v>
      </c>
      <c r="O199" s="93" t="s">
        <v>1382</v>
      </c>
      <c r="P199" s="117" t="s">
        <v>1383</v>
      </c>
      <c r="Q199" s="94" t="s">
        <v>1384</v>
      </c>
      <c r="R199" s="95">
        <v>1</v>
      </c>
      <c r="S199" s="19"/>
    </row>
    <row r="200" spans="8:19" ht="15" customHeight="1" x14ac:dyDescent="0.15">
      <c r="H200" s="92">
        <v>52408</v>
      </c>
      <c r="I200" s="183" t="s">
        <v>197</v>
      </c>
      <c r="J200" s="183" t="s">
        <v>357</v>
      </c>
      <c r="K200" s="187" t="s">
        <v>1342</v>
      </c>
      <c r="L200" s="183" t="s">
        <v>1385</v>
      </c>
      <c r="M200" s="183" t="s">
        <v>1386</v>
      </c>
      <c r="N200" s="183" t="s">
        <v>1387</v>
      </c>
      <c r="O200" s="183" t="s">
        <v>1388</v>
      </c>
      <c r="P200" s="185" t="s">
        <v>1389</v>
      </c>
      <c r="Q200" s="186" t="s">
        <v>1390</v>
      </c>
      <c r="R200" s="95">
        <v>1</v>
      </c>
      <c r="S200" s="19"/>
    </row>
    <row r="201" spans="8:19" ht="15" customHeight="1" x14ac:dyDescent="0.15">
      <c r="H201" s="92">
        <v>52409</v>
      </c>
      <c r="I201" s="93" t="s">
        <v>197</v>
      </c>
      <c r="J201" s="93" t="s">
        <v>357</v>
      </c>
      <c r="K201" s="201" t="s">
        <v>1342</v>
      </c>
      <c r="L201" s="93" t="s">
        <v>1391</v>
      </c>
      <c r="M201" s="93" t="s">
        <v>1392</v>
      </c>
      <c r="N201" s="93" t="s">
        <v>1393</v>
      </c>
      <c r="O201" s="93" t="s">
        <v>1394</v>
      </c>
      <c r="P201" s="117" t="s">
        <v>1395</v>
      </c>
      <c r="Q201" s="94" t="s">
        <v>1396</v>
      </c>
      <c r="R201" s="95">
        <v>1</v>
      </c>
      <c r="S201" s="19"/>
    </row>
    <row r="202" spans="8:19" ht="15" customHeight="1" x14ac:dyDescent="0.15">
      <c r="H202" s="92">
        <v>52410</v>
      </c>
      <c r="I202" s="93" t="s">
        <v>197</v>
      </c>
      <c r="J202" s="93" t="s">
        <v>357</v>
      </c>
      <c r="K202" s="34" t="s">
        <v>1342</v>
      </c>
      <c r="L202" s="93" t="s">
        <v>1397</v>
      </c>
      <c r="M202" s="93" t="s">
        <v>1398</v>
      </c>
      <c r="N202" s="93" t="s">
        <v>1399</v>
      </c>
      <c r="O202" s="93" t="s">
        <v>1400</v>
      </c>
      <c r="P202" s="117" t="s">
        <v>1401</v>
      </c>
      <c r="Q202" s="94" t="s">
        <v>1402</v>
      </c>
      <c r="R202" s="95">
        <v>1</v>
      </c>
      <c r="S202" s="19"/>
    </row>
    <row r="203" spans="8:19" ht="15" customHeight="1" x14ac:dyDescent="0.15">
      <c r="H203" s="92">
        <v>52501</v>
      </c>
      <c r="I203" s="93" t="s">
        <v>197</v>
      </c>
      <c r="J203" s="93" t="s">
        <v>343</v>
      </c>
      <c r="K203" s="34" t="s">
        <v>1403</v>
      </c>
      <c r="L203" s="93" t="s">
        <v>1404</v>
      </c>
      <c r="M203" s="93" t="s">
        <v>1405</v>
      </c>
      <c r="N203" s="93" t="s">
        <v>1406</v>
      </c>
      <c r="O203" s="93" t="s">
        <v>1407</v>
      </c>
      <c r="P203" s="117" t="s">
        <v>1408</v>
      </c>
      <c r="Q203" s="94" t="s">
        <v>1409</v>
      </c>
      <c r="R203" s="95">
        <v>1</v>
      </c>
      <c r="S203" s="19"/>
    </row>
    <row r="204" spans="8:19" ht="15" customHeight="1" x14ac:dyDescent="0.15">
      <c r="H204" s="92">
        <v>52502</v>
      </c>
      <c r="I204" s="93" t="s">
        <v>197</v>
      </c>
      <c r="J204" s="93" t="s">
        <v>343</v>
      </c>
      <c r="K204" s="34" t="s">
        <v>1403</v>
      </c>
      <c r="L204" s="93" t="s">
        <v>1410</v>
      </c>
      <c r="M204" s="93" t="s">
        <v>1411</v>
      </c>
      <c r="N204" s="93" t="s">
        <v>1412</v>
      </c>
      <c r="O204" s="93" t="s">
        <v>1413</v>
      </c>
      <c r="P204" s="117" t="s">
        <v>1414</v>
      </c>
      <c r="Q204" s="94" t="s">
        <v>1415</v>
      </c>
      <c r="R204" s="95">
        <v>1</v>
      </c>
      <c r="S204" s="19"/>
    </row>
    <row r="205" spans="8:19" ht="15" customHeight="1" x14ac:dyDescent="0.15">
      <c r="H205" s="92">
        <v>52503</v>
      </c>
      <c r="I205" s="93" t="s">
        <v>197</v>
      </c>
      <c r="J205" s="93" t="s">
        <v>343</v>
      </c>
      <c r="K205" s="34" t="s">
        <v>1403</v>
      </c>
      <c r="L205" s="93" t="s">
        <v>1172</v>
      </c>
      <c r="M205" s="93" t="s">
        <v>1416</v>
      </c>
      <c r="N205" s="93" t="s">
        <v>1417</v>
      </c>
      <c r="O205" s="93" t="s">
        <v>1418</v>
      </c>
      <c r="P205" s="117" t="s">
        <v>1419</v>
      </c>
      <c r="Q205" s="94" t="s">
        <v>1177</v>
      </c>
      <c r="R205" s="95">
        <v>1</v>
      </c>
      <c r="S205" s="19"/>
    </row>
    <row r="206" spans="8:19" ht="15" customHeight="1" x14ac:dyDescent="0.15">
      <c r="H206" s="92">
        <v>52504</v>
      </c>
      <c r="I206" s="93" t="s">
        <v>197</v>
      </c>
      <c r="J206" s="93" t="s">
        <v>343</v>
      </c>
      <c r="K206" s="34" t="s">
        <v>1403</v>
      </c>
      <c r="L206" s="93" t="s">
        <v>1420</v>
      </c>
      <c r="M206" s="93" t="s">
        <v>1421</v>
      </c>
      <c r="N206" s="93" t="s">
        <v>1422</v>
      </c>
      <c r="O206" s="93" t="s">
        <v>1423</v>
      </c>
      <c r="P206" s="117" t="s">
        <v>1424</v>
      </c>
      <c r="Q206" s="94" t="s">
        <v>1425</v>
      </c>
      <c r="R206" s="95">
        <v>1</v>
      </c>
      <c r="S206" s="19"/>
    </row>
    <row r="207" spans="8:19" ht="15" customHeight="1" x14ac:dyDescent="0.15">
      <c r="H207" s="92">
        <v>52505</v>
      </c>
      <c r="I207" s="93" t="s">
        <v>197</v>
      </c>
      <c r="J207" s="93" t="s">
        <v>343</v>
      </c>
      <c r="K207" s="34" t="s">
        <v>1403</v>
      </c>
      <c r="L207" s="93" t="s">
        <v>1426</v>
      </c>
      <c r="M207" s="93" t="s">
        <v>1427</v>
      </c>
      <c r="N207" s="93" t="s">
        <v>1428</v>
      </c>
      <c r="O207" s="93" t="s">
        <v>1429</v>
      </c>
      <c r="P207" s="117" t="s">
        <v>1430</v>
      </c>
      <c r="Q207" s="94" t="s">
        <v>1431</v>
      </c>
      <c r="R207" s="95">
        <v>1</v>
      </c>
      <c r="S207" s="19"/>
    </row>
    <row r="208" spans="8:19" ht="15" customHeight="1" x14ac:dyDescent="0.15">
      <c r="H208" s="92">
        <v>52506</v>
      </c>
      <c r="I208" s="93" t="s">
        <v>197</v>
      </c>
      <c r="J208" s="93" t="s">
        <v>343</v>
      </c>
      <c r="K208" s="34" t="s">
        <v>1403</v>
      </c>
      <c r="L208" s="93" t="s">
        <v>1432</v>
      </c>
      <c r="M208" s="93" t="s">
        <v>1433</v>
      </c>
      <c r="N208" s="93" t="s">
        <v>1434</v>
      </c>
      <c r="O208" s="93" t="s">
        <v>1435</v>
      </c>
      <c r="P208" s="117" t="s">
        <v>1436</v>
      </c>
      <c r="Q208" s="94" t="s">
        <v>1437</v>
      </c>
      <c r="R208" s="95">
        <v>1</v>
      </c>
      <c r="S208" s="19"/>
    </row>
    <row r="209" spans="8:19" ht="15" customHeight="1" x14ac:dyDescent="0.15">
      <c r="H209" s="92">
        <v>52507</v>
      </c>
      <c r="I209" s="93" t="s">
        <v>197</v>
      </c>
      <c r="J209" s="93" t="s">
        <v>343</v>
      </c>
      <c r="K209" s="34" t="s">
        <v>1438</v>
      </c>
      <c r="L209" s="93" t="s">
        <v>1439</v>
      </c>
      <c r="M209" s="93" t="s">
        <v>1440</v>
      </c>
      <c r="N209" s="93" t="s">
        <v>1441</v>
      </c>
      <c r="O209" s="93" t="s">
        <v>1442</v>
      </c>
      <c r="P209" s="117" t="s">
        <v>1443</v>
      </c>
      <c r="Q209" s="94" t="s">
        <v>1444</v>
      </c>
      <c r="R209" s="95">
        <v>2</v>
      </c>
      <c r="S209" s="19"/>
    </row>
    <row r="210" spans="8:19" ht="15" customHeight="1" x14ac:dyDescent="0.15">
      <c r="H210" s="92">
        <v>52601</v>
      </c>
      <c r="I210" s="93" t="s">
        <v>197</v>
      </c>
      <c r="J210" s="93" t="s">
        <v>364</v>
      </c>
      <c r="K210" s="35" t="s">
        <v>1445</v>
      </c>
      <c r="L210" s="93" t="s">
        <v>1446</v>
      </c>
      <c r="M210" s="93" t="s">
        <v>1447</v>
      </c>
      <c r="N210" s="93" t="s">
        <v>1448</v>
      </c>
      <c r="O210" s="93" t="s">
        <v>1449</v>
      </c>
      <c r="P210" s="117" t="s">
        <v>1450</v>
      </c>
      <c r="Q210" s="94" t="s">
        <v>1451</v>
      </c>
      <c r="R210" s="95">
        <v>1</v>
      </c>
      <c r="S210" s="19"/>
    </row>
    <row r="211" spans="8:19" ht="15" customHeight="1" x14ac:dyDescent="0.15">
      <c r="H211" s="92">
        <v>52602</v>
      </c>
      <c r="I211" s="93" t="s">
        <v>197</v>
      </c>
      <c r="J211" s="93" t="s">
        <v>364</v>
      </c>
      <c r="K211" s="35" t="s">
        <v>1445</v>
      </c>
      <c r="L211" s="93" t="s">
        <v>1452</v>
      </c>
      <c r="M211" s="93" t="s">
        <v>1453</v>
      </c>
      <c r="N211" s="93" t="s">
        <v>1454</v>
      </c>
      <c r="O211" s="93" t="s">
        <v>1455</v>
      </c>
      <c r="P211" s="117" t="s">
        <v>1456</v>
      </c>
      <c r="Q211" s="94" t="s">
        <v>1457</v>
      </c>
      <c r="R211" s="95">
        <v>1</v>
      </c>
      <c r="S211" s="19"/>
    </row>
    <row r="212" spans="8:19" ht="15" customHeight="1" x14ac:dyDescent="0.15">
      <c r="H212" s="92">
        <v>52603</v>
      </c>
      <c r="I212" s="93" t="s">
        <v>197</v>
      </c>
      <c r="J212" s="93" t="s">
        <v>364</v>
      </c>
      <c r="K212" s="35" t="s">
        <v>1445</v>
      </c>
      <c r="L212" s="93" t="s">
        <v>1458</v>
      </c>
      <c r="M212" s="93" t="s">
        <v>1459</v>
      </c>
      <c r="N212" s="93" t="s">
        <v>1460</v>
      </c>
      <c r="O212" s="93" t="s">
        <v>1461</v>
      </c>
      <c r="P212" s="117" t="s">
        <v>1462</v>
      </c>
      <c r="Q212" s="94" t="s">
        <v>1463</v>
      </c>
      <c r="R212" s="95">
        <v>1</v>
      </c>
      <c r="S212" s="19"/>
    </row>
    <row r="213" spans="8:19" ht="15" customHeight="1" x14ac:dyDescent="0.15">
      <c r="H213" s="92">
        <v>52604</v>
      </c>
      <c r="I213" s="93" t="s">
        <v>197</v>
      </c>
      <c r="J213" s="93" t="s">
        <v>364</v>
      </c>
      <c r="K213" s="34" t="s">
        <v>1445</v>
      </c>
      <c r="L213" s="93" t="s">
        <v>1464</v>
      </c>
      <c r="M213" s="93" t="s">
        <v>1465</v>
      </c>
      <c r="N213" s="93" t="s">
        <v>1466</v>
      </c>
      <c r="O213" s="93" t="s">
        <v>1467</v>
      </c>
      <c r="P213" s="117" t="s">
        <v>1468</v>
      </c>
      <c r="Q213" s="94" t="s">
        <v>1469</v>
      </c>
      <c r="R213" s="95">
        <v>1</v>
      </c>
      <c r="S213" s="19"/>
    </row>
    <row r="214" spans="8:19" ht="15" customHeight="1" x14ac:dyDescent="0.15">
      <c r="H214" s="92">
        <v>52606</v>
      </c>
      <c r="I214" s="93" t="s">
        <v>197</v>
      </c>
      <c r="J214" s="93" t="s">
        <v>364</v>
      </c>
      <c r="K214" s="34" t="s">
        <v>308</v>
      </c>
      <c r="L214" s="93" t="s">
        <v>1470</v>
      </c>
      <c r="M214" s="93" t="s">
        <v>1471</v>
      </c>
      <c r="N214" s="93" t="s">
        <v>1472</v>
      </c>
      <c r="O214" s="93" t="s">
        <v>1473</v>
      </c>
      <c r="P214" s="117" t="s">
        <v>1474</v>
      </c>
      <c r="Q214" s="94" t="s">
        <v>1475</v>
      </c>
      <c r="R214" s="95">
        <v>1</v>
      </c>
      <c r="S214" s="19"/>
    </row>
    <row r="215" spans="8:19" ht="15" customHeight="1" x14ac:dyDescent="0.15">
      <c r="H215" s="92">
        <v>52607</v>
      </c>
      <c r="I215" s="93" t="s">
        <v>197</v>
      </c>
      <c r="J215" s="93" t="s">
        <v>364</v>
      </c>
      <c r="K215" s="34" t="s">
        <v>1445</v>
      </c>
      <c r="L215" s="93" t="s">
        <v>1476</v>
      </c>
      <c r="M215" s="93" t="s">
        <v>1477</v>
      </c>
      <c r="N215" s="93" t="s">
        <v>1478</v>
      </c>
      <c r="O215" s="93" t="s">
        <v>1479</v>
      </c>
      <c r="P215" s="117" t="s">
        <v>1480</v>
      </c>
      <c r="Q215" s="94" t="s">
        <v>1481</v>
      </c>
      <c r="R215" s="95">
        <v>1</v>
      </c>
      <c r="S215" s="19"/>
    </row>
    <row r="216" spans="8:19" ht="15" customHeight="1" x14ac:dyDescent="0.15">
      <c r="H216" s="92">
        <v>62701</v>
      </c>
      <c r="I216" s="93" t="s">
        <v>210</v>
      </c>
      <c r="J216" s="93" t="s">
        <v>371</v>
      </c>
      <c r="K216" s="34" t="s">
        <v>1482</v>
      </c>
      <c r="L216" s="93" t="s">
        <v>1483</v>
      </c>
      <c r="M216" s="93" t="s">
        <v>1484</v>
      </c>
      <c r="N216" s="93" t="s">
        <v>1485</v>
      </c>
      <c r="O216" s="93" t="s">
        <v>1486</v>
      </c>
      <c r="P216" s="117" t="s">
        <v>1487</v>
      </c>
      <c r="Q216" s="94" t="s">
        <v>1488</v>
      </c>
      <c r="R216" s="95">
        <v>1</v>
      </c>
      <c r="S216" s="19"/>
    </row>
    <row r="217" spans="8:19" ht="15" customHeight="1" x14ac:dyDescent="0.15">
      <c r="H217" s="92">
        <v>62702</v>
      </c>
      <c r="I217" s="93" t="s">
        <v>210</v>
      </c>
      <c r="J217" s="93" t="s">
        <v>371</v>
      </c>
      <c r="K217" s="34" t="s">
        <v>1482</v>
      </c>
      <c r="L217" s="93" t="s">
        <v>1489</v>
      </c>
      <c r="M217" s="93" t="s">
        <v>1490</v>
      </c>
      <c r="N217" s="93" t="s">
        <v>1491</v>
      </c>
      <c r="O217" s="93" t="s">
        <v>1492</v>
      </c>
      <c r="P217" s="117" t="s">
        <v>1493</v>
      </c>
      <c r="Q217" s="94" t="s">
        <v>1494</v>
      </c>
      <c r="R217" s="95">
        <v>1</v>
      </c>
      <c r="S217" s="19"/>
    </row>
    <row r="218" spans="8:19" ht="15" customHeight="1" x14ac:dyDescent="0.15">
      <c r="H218" s="92">
        <v>62703</v>
      </c>
      <c r="I218" s="93" t="s">
        <v>210</v>
      </c>
      <c r="J218" s="93" t="s">
        <v>371</v>
      </c>
      <c r="K218" s="34" t="s">
        <v>1482</v>
      </c>
      <c r="L218" s="93" t="s">
        <v>1495</v>
      </c>
      <c r="M218" s="93" t="s">
        <v>1496</v>
      </c>
      <c r="N218" s="93" t="s">
        <v>1497</v>
      </c>
      <c r="O218" s="93" t="s">
        <v>1498</v>
      </c>
      <c r="P218" s="117" t="s">
        <v>1499</v>
      </c>
      <c r="Q218" s="94" t="s">
        <v>1500</v>
      </c>
      <c r="R218" s="95">
        <v>1</v>
      </c>
      <c r="S218" s="19"/>
    </row>
    <row r="219" spans="8:19" ht="15" customHeight="1" x14ac:dyDescent="0.15">
      <c r="H219" s="92">
        <v>62704</v>
      </c>
      <c r="I219" s="93" t="s">
        <v>210</v>
      </c>
      <c r="J219" s="93" t="s">
        <v>371</v>
      </c>
      <c r="K219" s="34" t="s">
        <v>1482</v>
      </c>
      <c r="L219" s="93" t="s">
        <v>1501</v>
      </c>
      <c r="M219" s="93" t="s">
        <v>1502</v>
      </c>
      <c r="N219" s="93" t="s">
        <v>1503</v>
      </c>
      <c r="O219" s="93" t="s">
        <v>1504</v>
      </c>
      <c r="P219" s="117" t="s">
        <v>1505</v>
      </c>
      <c r="Q219" s="94" t="s">
        <v>1506</v>
      </c>
      <c r="R219" s="95">
        <v>1</v>
      </c>
      <c r="S219" s="19"/>
    </row>
    <row r="220" spans="8:19" ht="15" customHeight="1" x14ac:dyDescent="0.15">
      <c r="H220" s="92">
        <v>62801</v>
      </c>
      <c r="I220" s="93" t="s">
        <v>210</v>
      </c>
      <c r="J220" s="93" t="s">
        <v>378</v>
      </c>
      <c r="K220" s="34" t="s">
        <v>1507</v>
      </c>
      <c r="L220" s="93" t="s">
        <v>1508</v>
      </c>
      <c r="M220" s="93" t="s">
        <v>1509</v>
      </c>
      <c r="N220" s="93" t="s">
        <v>1510</v>
      </c>
      <c r="O220" s="93" t="s">
        <v>1511</v>
      </c>
      <c r="P220" s="117" t="s">
        <v>1512</v>
      </c>
      <c r="Q220" s="94" t="s">
        <v>1513</v>
      </c>
      <c r="R220" s="95">
        <v>1</v>
      </c>
      <c r="S220" s="19"/>
    </row>
    <row r="221" spans="8:19" ht="15" customHeight="1" x14ac:dyDescent="0.15">
      <c r="H221" s="92">
        <v>62802</v>
      </c>
      <c r="I221" s="93" t="s">
        <v>210</v>
      </c>
      <c r="J221" s="93" t="s">
        <v>378</v>
      </c>
      <c r="K221" s="34" t="s">
        <v>1507</v>
      </c>
      <c r="L221" s="93" t="s">
        <v>1514</v>
      </c>
      <c r="M221" s="93" t="s">
        <v>1515</v>
      </c>
      <c r="N221" s="93" t="s">
        <v>1516</v>
      </c>
      <c r="O221" s="93" t="s">
        <v>1517</v>
      </c>
      <c r="P221" s="117" t="s">
        <v>1518</v>
      </c>
      <c r="Q221" s="94" t="s">
        <v>1519</v>
      </c>
      <c r="R221" s="95">
        <v>1</v>
      </c>
      <c r="S221" s="19"/>
    </row>
    <row r="222" spans="8:19" ht="15" customHeight="1" x14ac:dyDescent="0.15">
      <c r="H222" s="92">
        <v>62803</v>
      </c>
      <c r="I222" s="93" t="s">
        <v>210</v>
      </c>
      <c r="J222" s="93" t="s">
        <v>378</v>
      </c>
      <c r="K222" s="34" t="s">
        <v>1507</v>
      </c>
      <c r="L222" s="93" t="s">
        <v>1520</v>
      </c>
      <c r="M222" s="93" t="s">
        <v>1521</v>
      </c>
      <c r="N222" s="93" t="s">
        <v>1522</v>
      </c>
      <c r="O222" s="93" t="s">
        <v>1523</v>
      </c>
      <c r="P222" s="117" t="s">
        <v>1524</v>
      </c>
      <c r="Q222" s="94" t="s">
        <v>1525</v>
      </c>
      <c r="R222" s="95">
        <v>1</v>
      </c>
      <c r="S222" s="19"/>
    </row>
    <row r="223" spans="8:19" ht="15" customHeight="1" x14ac:dyDescent="0.15">
      <c r="H223" s="92">
        <v>62804</v>
      </c>
      <c r="I223" s="93" t="s">
        <v>210</v>
      </c>
      <c r="J223" s="93" t="s">
        <v>378</v>
      </c>
      <c r="K223" s="34" t="s">
        <v>1507</v>
      </c>
      <c r="L223" s="93" t="s">
        <v>1526</v>
      </c>
      <c r="M223" s="93" t="s">
        <v>1527</v>
      </c>
      <c r="N223" s="93" t="s">
        <v>1528</v>
      </c>
      <c r="O223" s="93" t="s">
        <v>1529</v>
      </c>
      <c r="P223" s="117" t="s">
        <v>1529</v>
      </c>
      <c r="Q223" s="94" t="s">
        <v>1525</v>
      </c>
      <c r="R223" s="95">
        <v>2</v>
      </c>
      <c r="S223" s="19"/>
    </row>
    <row r="224" spans="8:19" ht="15" customHeight="1" x14ac:dyDescent="0.15">
      <c r="H224" s="92">
        <v>62805</v>
      </c>
      <c r="I224" s="93" t="s">
        <v>210</v>
      </c>
      <c r="J224" s="93" t="s">
        <v>378</v>
      </c>
      <c r="K224" s="34" t="s">
        <v>1507</v>
      </c>
      <c r="L224" s="93" t="s">
        <v>990</v>
      </c>
      <c r="M224" s="93" t="s">
        <v>1530</v>
      </c>
      <c r="N224" s="93" t="s">
        <v>1531</v>
      </c>
      <c r="O224" s="93" t="s">
        <v>1532</v>
      </c>
      <c r="P224" s="117" t="s">
        <v>1533</v>
      </c>
      <c r="Q224" s="94" t="s">
        <v>995</v>
      </c>
      <c r="R224" s="147">
        <v>1</v>
      </c>
      <c r="S224" s="19"/>
    </row>
    <row r="225" spans="8:19" ht="15" customHeight="1" x14ac:dyDescent="0.15">
      <c r="H225" s="92">
        <v>62806</v>
      </c>
      <c r="I225" s="93" t="s">
        <v>210</v>
      </c>
      <c r="J225" s="93" t="s">
        <v>378</v>
      </c>
      <c r="K225" s="34" t="s">
        <v>1507</v>
      </c>
      <c r="L225" s="93" t="s">
        <v>1534</v>
      </c>
      <c r="M225" s="93" t="s">
        <v>1535</v>
      </c>
      <c r="N225" s="93" t="s">
        <v>1536</v>
      </c>
      <c r="O225" s="93" t="s">
        <v>1537</v>
      </c>
      <c r="P225" s="117" t="s">
        <v>1538</v>
      </c>
      <c r="Q225" s="94" t="s">
        <v>1539</v>
      </c>
      <c r="R225" s="95">
        <v>1</v>
      </c>
      <c r="S225" s="19"/>
    </row>
    <row r="226" spans="8:19" ht="15" customHeight="1" x14ac:dyDescent="0.15">
      <c r="H226" s="92">
        <v>62807</v>
      </c>
      <c r="I226" s="93" t="s">
        <v>210</v>
      </c>
      <c r="J226" s="93" t="s">
        <v>378</v>
      </c>
      <c r="K226" s="34" t="s">
        <v>1507</v>
      </c>
      <c r="L226" s="93" t="s">
        <v>1540</v>
      </c>
      <c r="M226" s="93" t="s">
        <v>1541</v>
      </c>
      <c r="N226" s="93" t="s">
        <v>1542</v>
      </c>
      <c r="O226" s="93" t="s">
        <v>1543</v>
      </c>
      <c r="P226" s="117" t="s">
        <v>1544</v>
      </c>
      <c r="Q226" s="94" t="s">
        <v>1545</v>
      </c>
      <c r="R226" s="95">
        <v>3</v>
      </c>
      <c r="S226" s="19"/>
    </row>
    <row r="227" spans="8:19" ht="15" customHeight="1" x14ac:dyDescent="0.15">
      <c r="H227" s="92">
        <v>62808</v>
      </c>
      <c r="I227" s="93" t="s">
        <v>210</v>
      </c>
      <c r="J227" s="93" t="s">
        <v>378</v>
      </c>
      <c r="K227" s="34" t="s">
        <v>1507</v>
      </c>
      <c r="L227" s="93" t="s">
        <v>1546</v>
      </c>
      <c r="M227" s="93" t="s">
        <v>1547</v>
      </c>
      <c r="N227" s="93" t="s">
        <v>1548</v>
      </c>
      <c r="O227" s="93" t="s">
        <v>1549</v>
      </c>
      <c r="P227" s="117" t="s">
        <v>1549</v>
      </c>
      <c r="Q227" s="94" t="s">
        <v>1550</v>
      </c>
      <c r="R227" s="95">
        <v>2</v>
      </c>
      <c r="S227" s="19"/>
    </row>
    <row r="228" spans="8:19" ht="15" customHeight="1" x14ac:dyDescent="0.15">
      <c r="H228" s="92">
        <v>62809</v>
      </c>
      <c r="I228" s="93" t="s">
        <v>210</v>
      </c>
      <c r="J228" s="93" t="s">
        <v>378</v>
      </c>
      <c r="K228" s="34" t="s">
        <v>1507</v>
      </c>
      <c r="L228" s="93" t="s">
        <v>1551</v>
      </c>
      <c r="M228" s="93" t="s">
        <v>1552</v>
      </c>
      <c r="N228" s="93" t="s">
        <v>1553</v>
      </c>
      <c r="O228" s="93" t="s">
        <v>1554</v>
      </c>
      <c r="P228" s="117" t="s">
        <v>1555</v>
      </c>
      <c r="Q228" s="94" t="s">
        <v>1556</v>
      </c>
      <c r="R228" s="95">
        <v>3</v>
      </c>
      <c r="S228" s="19"/>
    </row>
    <row r="229" spans="8:19" ht="15" customHeight="1" x14ac:dyDescent="0.15">
      <c r="H229" s="92">
        <v>62810</v>
      </c>
      <c r="I229" s="93" t="s">
        <v>210</v>
      </c>
      <c r="J229" s="93" t="s">
        <v>378</v>
      </c>
      <c r="K229" s="34" t="s">
        <v>1507</v>
      </c>
      <c r="L229" s="93" t="s">
        <v>1557</v>
      </c>
      <c r="M229" s="93" t="s">
        <v>1558</v>
      </c>
      <c r="N229" s="93" t="s">
        <v>1559</v>
      </c>
      <c r="O229" s="93" t="s">
        <v>1560</v>
      </c>
      <c r="P229" s="117" t="s">
        <v>1561</v>
      </c>
      <c r="Q229" s="94" t="s">
        <v>1562</v>
      </c>
      <c r="R229" s="95">
        <v>1</v>
      </c>
      <c r="S229" s="19"/>
    </row>
    <row r="230" spans="8:19" ht="15" customHeight="1" x14ac:dyDescent="0.15">
      <c r="H230" s="92">
        <v>62901</v>
      </c>
      <c r="I230" s="93" t="s">
        <v>210</v>
      </c>
      <c r="J230" s="93" t="s">
        <v>385</v>
      </c>
      <c r="K230" s="34" t="s">
        <v>1563</v>
      </c>
      <c r="L230" s="93" t="s">
        <v>1564</v>
      </c>
      <c r="M230" s="93" t="s">
        <v>1565</v>
      </c>
      <c r="N230" s="93" t="s">
        <v>1566</v>
      </c>
      <c r="O230" s="93" t="s">
        <v>1567</v>
      </c>
      <c r="P230" s="117" t="s">
        <v>1568</v>
      </c>
      <c r="Q230" s="94" t="s">
        <v>1569</v>
      </c>
      <c r="R230" s="95">
        <v>1</v>
      </c>
      <c r="S230" s="19"/>
    </row>
    <row r="231" spans="8:19" ht="15" customHeight="1" x14ac:dyDescent="0.15">
      <c r="H231" s="92">
        <v>62903</v>
      </c>
      <c r="I231" s="93" t="s">
        <v>210</v>
      </c>
      <c r="J231" s="93" t="s">
        <v>385</v>
      </c>
      <c r="K231" s="34" t="s">
        <v>1563</v>
      </c>
      <c r="L231" s="93" t="s">
        <v>984</v>
      </c>
      <c r="M231" s="93" t="s">
        <v>1570</v>
      </c>
      <c r="N231" s="93" t="s">
        <v>1571</v>
      </c>
      <c r="O231" s="93" t="s">
        <v>1572</v>
      </c>
      <c r="P231" s="117" t="s">
        <v>1573</v>
      </c>
      <c r="Q231" s="94" t="s">
        <v>989</v>
      </c>
      <c r="R231" s="95">
        <v>1</v>
      </c>
      <c r="S231" s="19"/>
    </row>
    <row r="232" spans="8:19" ht="15" customHeight="1" x14ac:dyDescent="0.15">
      <c r="H232" s="92">
        <v>62904</v>
      </c>
      <c r="I232" s="93" t="s">
        <v>210</v>
      </c>
      <c r="J232" s="93" t="s">
        <v>385</v>
      </c>
      <c r="K232" s="34" t="s">
        <v>1563</v>
      </c>
      <c r="L232" s="93" t="s">
        <v>990</v>
      </c>
      <c r="M232" s="93" t="s">
        <v>1574</v>
      </c>
      <c r="N232" s="93" t="s">
        <v>1575</v>
      </c>
      <c r="O232" s="93" t="s">
        <v>1576</v>
      </c>
      <c r="P232" s="117" t="s">
        <v>1577</v>
      </c>
      <c r="Q232" s="94" t="s">
        <v>995</v>
      </c>
      <c r="R232" s="95">
        <v>1</v>
      </c>
      <c r="S232" s="19"/>
    </row>
    <row r="233" spans="8:19" ht="15" customHeight="1" x14ac:dyDescent="0.15">
      <c r="H233" s="92">
        <v>62907</v>
      </c>
      <c r="I233" s="93" t="s">
        <v>210</v>
      </c>
      <c r="J233" s="93" t="s">
        <v>385</v>
      </c>
      <c r="K233" s="34" t="s">
        <v>1563</v>
      </c>
      <c r="L233" s="93" t="s">
        <v>1578</v>
      </c>
      <c r="M233" s="93" t="s">
        <v>1579</v>
      </c>
      <c r="N233" s="93" t="s">
        <v>1580</v>
      </c>
      <c r="O233" s="93" t="s">
        <v>1581</v>
      </c>
      <c r="P233" s="117" t="s">
        <v>1582</v>
      </c>
      <c r="Q233" s="94" t="s">
        <v>1583</v>
      </c>
      <c r="R233" s="95">
        <v>1</v>
      </c>
      <c r="S233" s="19"/>
    </row>
    <row r="234" spans="8:19" ht="15" customHeight="1" x14ac:dyDescent="0.15">
      <c r="H234" s="92">
        <v>63001</v>
      </c>
      <c r="I234" s="93" t="s">
        <v>210</v>
      </c>
      <c r="J234" s="93" t="s">
        <v>392</v>
      </c>
      <c r="K234" s="34" t="s">
        <v>1584</v>
      </c>
      <c r="L234" s="93" t="s">
        <v>1585</v>
      </c>
      <c r="M234" s="93" t="s">
        <v>1586</v>
      </c>
      <c r="N234" s="93" t="s">
        <v>1587</v>
      </c>
      <c r="O234" s="93" t="s">
        <v>1588</v>
      </c>
      <c r="P234" s="117" t="s">
        <v>1589</v>
      </c>
      <c r="Q234" s="94" t="s">
        <v>1590</v>
      </c>
      <c r="R234" s="95">
        <v>1</v>
      </c>
      <c r="S234" s="19"/>
    </row>
    <row r="235" spans="8:19" ht="15" customHeight="1" x14ac:dyDescent="0.15">
      <c r="H235" s="92">
        <v>63002</v>
      </c>
      <c r="I235" s="93" t="s">
        <v>210</v>
      </c>
      <c r="J235" s="93" t="s">
        <v>392</v>
      </c>
      <c r="K235" s="34" t="s">
        <v>1584</v>
      </c>
      <c r="L235" s="93" t="s">
        <v>1591</v>
      </c>
      <c r="M235" s="93" t="s">
        <v>1592</v>
      </c>
      <c r="N235" s="93" t="s">
        <v>1593</v>
      </c>
      <c r="O235" s="93" t="s">
        <v>1594</v>
      </c>
      <c r="P235" s="117" t="s">
        <v>1595</v>
      </c>
      <c r="Q235" s="94" t="s">
        <v>1596</v>
      </c>
      <c r="R235" s="95">
        <v>1</v>
      </c>
      <c r="S235" s="19"/>
    </row>
    <row r="236" spans="8:19" ht="15" customHeight="1" x14ac:dyDescent="0.15">
      <c r="H236" s="92">
        <v>63003</v>
      </c>
      <c r="I236" s="93" t="s">
        <v>210</v>
      </c>
      <c r="J236" s="93" t="s">
        <v>392</v>
      </c>
      <c r="K236" s="34" t="s">
        <v>1584</v>
      </c>
      <c r="L236" s="93" t="s">
        <v>1597</v>
      </c>
      <c r="M236" s="93" t="s">
        <v>1598</v>
      </c>
      <c r="N236" s="93" t="s">
        <v>1599</v>
      </c>
      <c r="O236" s="93" t="s">
        <v>1600</v>
      </c>
      <c r="P236" s="117" t="s">
        <v>1601</v>
      </c>
      <c r="Q236" s="94" t="s">
        <v>1602</v>
      </c>
      <c r="R236" s="95">
        <v>1</v>
      </c>
      <c r="S236" s="19"/>
    </row>
    <row r="237" spans="8:19" ht="15" customHeight="1" x14ac:dyDescent="0.15">
      <c r="H237" s="92">
        <v>63004</v>
      </c>
      <c r="I237" s="93" t="s">
        <v>210</v>
      </c>
      <c r="J237" s="93" t="s">
        <v>392</v>
      </c>
      <c r="K237" s="34" t="s">
        <v>1584</v>
      </c>
      <c r="L237" s="93" t="s">
        <v>1603</v>
      </c>
      <c r="M237" s="93" t="s">
        <v>1604</v>
      </c>
      <c r="N237" s="93" t="s">
        <v>1605</v>
      </c>
      <c r="O237" s="93" t="s">
        <v>1606</v>
      </c>
      <c r="P237" s="117" t="s">
        <v>1607</v>
      </c>
      <c r="Q237" s="94" t="s">
        <v>1608</v>
      </c>
      <c r="R237" s="95">
        <v>1</v>
      </c>
      <c r="S237" s="19"/>
    </row>
    <row r="238" spans="8:19" ht="15" customHeight="1" x14ac:dyDescent="0.15">
      <c r="H238" s="92">
        <v>63005</v>
      </c>
      <c r="I238" s="93" t="s">
        <v>210</v>
      </c>
      <c r="J238" s="93" t="s">
        <v>392</v>
      </c>
      <c r="K238" s="34" t="s">
        <v>1584</v>
      </c>
      <c r="L238" s="93" t="s">
        <v>1609</v>
      </c>
      <c r="M238" s="93" t="s">
        <v>1610</v>
      </c>
      <c r="N238" s="93" t="s">
        <v>1611</v>
      </c>
      <c r="O238" s="93" t="s">
        <v>1612</v>
      </c>
      <c r="P238" s="117" t="s">
        <v>1613</v>
      </c>
      <c r="Q238" s="94" t="s">
        <v>1614</v>
      </c>
      <c r="R238" s="95">
        <v>1</v>
      </c>
      <c r="S238" s="19"/>
    </row>
    <row r="239" spans="8:19" ht="15" customHeight="1" x14ac:dyDescent="0.15">
      <c r="H239" s="92">
        <v>63006</v>
      </c>
      <c r="I239" s="93" t="s">
        <v>210</v>
      </c>
      <c r="J239" s="93" t="s">
        <v>392</v>
      </c>
      <c r="K239" s="34" t="s">
        <v>1584</v>
      </c>
      <c r="L239" s="93" t="s">
        <v>1615</v>
      </c>
      <c r="M239" s="93" t="s">
        <v>1616</v>
      </c>
      <c r="N239" s="93" t="s">
        <v>1617</v>
      </c>
      <c r="O239" s="93" t="s">
        <v>1618</v>
      </c>
      <c r="P239" s="117" t="s">
        <v>1619</v>
      </c>
      <c r="Q239" s="94" t="s">
        <v>1620</v>
      </c>
      <c r="R239" s="95">
        <v>1</v>
      </c>
      <c r="S239" s="19"/>
    </row>
    <row r="240" spans="8:19" ht="15" customHeight="1" x14ac:dyDescent="0.15">
      <c r="H240" s="92">
        <v>63007</v>
      </c>
      <c r="I240" s="93" t="s">
        <v>210</v>
      </c>
      <c r="J240" s="93" t="s">
        <v>392</v>
      </c>
      <c r="K240" s="34" t="s">
        <v>1584</v>
      </c>
      <c r="L240" s="93" t="s">
        <v>1621</v>
      </c>
      <c r="M240" s="93" t="s">
        <v>1622</v>
      </c>
      <c r="N240" s="93" t="s">
        <v>1623</v>
      </c>
      <c r="O240" s="93" t="s">
        <v>1624</v>
      </c>
      <c r="P240" s="117" t="s">
        <v>1625</v>
      </c>
      <c r="Q240" s="94" t="s">
        <v>1626</v>
      </c>
      <c r="R240" s="95">
        <v>1</v>
      </c>
      <c r="S240" s="19"/>
    </row>
    <row r="241" spans="8:19" ht="15" customHeight="1" x14ac:dyDescent="0.15">
      <c r="H241" s="92">
        <v>63008</v>
      </c>
      <c r="I241" s="93" t="s">
        <v>210</v>
      </c>
      <c r="J241" s="93" t="s">
        <v>392</v>
      </c>
      <c r="K241" s="34" t="s">
        <v>1584</v>
      </c>
      <c r="L241" s="93" t="s">
        <v>517</v>
      </c>
      <c r="M241" s="93" t="s">
        <v>1627</v>
      </c>
      <c r="N241" s="93" t="s">
        <v>1628</v>
      </c>
      <c r="O241" s="93" t="s">
        <v>1629</v>
      </c>
      <c r="P241" s="117" t="s">
        <v>1630</v>
      </c>
      <c r="Q241" s="94" t="s">
        <v>522</v>
      </c>
      <c r="R241" s="95">
        <v>1</v>
      </c>
      <c r="S241" s="19"/>
    </row>
    <row r="242" spans="8:19" ht="15" customHeight="1" x14ac:dyDescent="0.15">
      <c r="H242" s="92">
        <v>63009</v>
      </c>
      <c r="I242" s="93" t="s">
        <v>210</v>
      </c>
      <c r="J242" s="93" t="s">
        <v>392</v>
      </c>
      <c r="K242" s="34" t="s">
        <v>1584</v>
      </c>
      <c r="L242" s="93" t="s">
        <v>1631</v>
      </c>
      <c r="M242" s="93" t="s">
        <v>1632</v>
      </c>
      <c r="N242" s="93" t="s">
        <v>1633</v>
      </c>
      <c r="O242" s="93" t="s">
        <v>1634</v>
      </c>
      <c r="P242" s="117" t="s">
        <v>1635</v>
      </c>
      <c r="Q242" s="94" t="s">
        <v>1636</v>
      </c>
      <c r="R242" s="95">
        <v>1</v>
      </c>
      <c r="S242" s="19"/>
    </row>
    <row r="243" spans="8:19" ht="15" customHeight="1" x14ac:dyDescent="0.15">
      <c r="H243" s="92">
        <v>63010</v>
      </c>
      <c r="I243" s="93" t="s">
        <v>210</v>
      </c>
      <c r="J243" s="93" t="s">
        <v>392</v>
      </c>
      <c r="K243" s="34" t="s">
        <v>1584</v>
      </c>
      <c r="L243" s="93" t="s">
        <v>1637</v>
      </c>
      <c r="M243" s="93" t="s">
        <v>1638</v>
      </c>
      <c r="N243" s="93" t="s">
        <v>1639</v>
      </c>
      <c r="O243" s="93" t="s">
        <v>1640</v>
      </c>
      <c r="P243" s="117" t="s">
        <v>1641</v>
      </c>
      <c r="Q243" s="94" t="s">
        <v>1642</v>
      </c>
      <c r="R243" s="95">
        <v>1</v>
      </c>
      <c r="S243" s="19"/>
    </row>
    <row r="244" spans="8:19" ht="15" customHeight="1" x14ac:dyDescent="0.15">
      <c r="H244" s="92">
        <v>63011</v>
      </c>
      <c r="I244" s="93" t="s">
        <v>210</v>
      </c>
      <c r="J244" s="93" t="s">
        <v>392</v>
      </c>
      <c r="K244" s="34" t="s">
        <v>1584</v>
      </c>
      <c r="L244" s="93" t="s">
        <v>1643</v>
      </c>
      <c r="M244" s="93" t="s">
        <v>1644</v>
      </c>
      <c r="N244" s="93" t="s">
        <v>1645</v>
      </c>
      <c r="O244" s="93" t="s">
        <v>1646</v>
      </c>
      <c r="P244" s="117" t="s">
        <v>1647</v>
      </c>
      <c r="Q244" s="94" t="s">
        <v>1648</v>
      </c>
      <c r="R244" s="95">
        <v>1</v>
      </c>
      <c r="S244" s="19"/>
    </row>
    <row r="245" spans="8:19" ht="15" customHeight="1" x14ac:dyDescent="0.15">
      <c r="H245" s="92">
        <v>63101</v>
      </c>
      <c r="I245" s="93" t="s">
        <v>210</v>
      </c>
      <c r="J245" s="93" t="s">
        <v>400</v>
      </c>
      <c r="K245" s="34" t="s">
        <v>1649</v>
      </c>
      <c r="L245" s="93" t="s">
        <v>1650</v>
      </c>
      <c r="M245" s="93" t="s">
        <v>1651</v>
      </c>
      <c r="N245" s="93" t="s">
        <v>1652</v>
      </c>
      <c r="O245" s="93" t="s">
        <v>1653</v>
      </c>
      <c r="P245" s="117" t="s">
        <v>1654</v>
      </c>
      <c r="Q245" s="94" t="s">
        <v>1655</v>
      </c>
      <c r="R245" s="95">
        <v>1</v>
      </c>
      <c r="S245" s="19"/>
    </row>
    <row r="246" spans="8:19" ht="15" customHeight="1" x14ac:dyDescent="0.15">
      <c r="H246" s="92">
        <v>63102</v>
      </c>
      <c r="I246" s="93" t="s">
        <v>210</v>
      </c>
      <c r="J246" s="93" t="s">
        <v>400</v>
      </c>
      <c r="K246" s="34" t="s">
        <v>1649</v>
      </c>
      <c r="L246" s="93" t="s">
        <v>1656</v>
      </c>
      <c r="M246" s="93" t="s">
        <v>1657</v>
      </c>
      <c r="N246" s="93" t="s">
        <v>1658</v>
      </c>
      <c r="O246" s="93" t="s">
        <v>1659</v>
      </c>
      <c r="P246" s="117" t="s">
        <v>1660</v>
      </c>
      <c r="Q246" s="94" t="s">
        <v>1661</v>
      </c>
      <c r="R246" s="95">
        <v>2</v>
      </c>
      <c r="S246" s="19"/>
    </row>
    <row r="247" spans="8:19" ht="15" customHeight="1" x14ac:dyDescent="0.15">
      <c r="H247" s="92">
        <v>63104</v>
      </c>
      <c r="I247" s="93" t="s">
        <v>210</v>
      </c>
      <c r="J247" s="93" t="s">
        <v>400</v>
      </c>
      <c r="K247" s="34" t="s">
        <v>1649</v>
      </c>
      <c r="L247" s="93" t="s">
        <v>1662</v>
      </c>
      <c r="M247" s="93" t="s">
        <v>1663</v>
      </c>
      <c r="N247" s="93" t="s">
        <v>1664</v>
      </c>
      <c r="O247" s="93" t="s">
        <v>1665</v>
      </c>
      <c r="P247" s="117" t="s">
        <v>1666</v>
      </c>
      <c r="Q247" s="94" t="s">
        <v>1667</v>
      </c>
      <c r="R247" s="95">
        <v>1</v>
      </c>
      <c r="S247" s="19"/>
    </row>
    <row r="248" spans="8:19" ht="15" customHeight="1" x14ac:dyDescent="0.15">
      <c r="H248" s="92">
        <v>63106</v>
      </c>
      <c r="I248" s="93" t="s">
        <v>210</v>
      </c>
      <c r="J248" s="93" t="s">
        <v>400</v>
      </c>
      <c r="K248" s="34" t="s">
        <v>1649</v>
      </c>
      <c r="L248" s="93" t="s">
        <v>1668</v>
      </c>
      <c r="M248" s="93" t="s">
        <v>1669</v>
      </c>
      <c r="N248" s="93" t="s">
        <v>1670</v>
      </c>
      <c r="O248" s="93" t="s">
        <v>1671</v>
      </c>
      <c r="P248" s="117" t="s">
        <v>1672</v>
      </c>
      <c r="Q248" s="94" t="s">
        <v>1661</v>
      </c>
      <c r="R248" s="95">
        <v>1</v>
      </c>
      <c r="S248" s="19"/>
    </row>
    <row r="249" spans="8:19" ht="15" customHeight="1" x14ac:dyDescent="0.15">
      <c r="H249" s="92">
        <v>63107</v>
      </c>
      <c r="I249" s="93" t="s">
        <v>210</v>
      </c>
      <c r="J249" s="93" t="s">
        <v>400</v>
      </c>
      <c r="K249" s="34" t="s">
        <v>1649</v>
      </c>
      <c r="L249" s="93" t="s">
        <v>1673</v>
      </c>
      <c r="M249" s="93" t="s">
        <v>1674</v>
      </c>
      <c r="N249" s="93" t="s">
        <v>1675</v>
      </c>
      <c r="O249" s="93" t="s">
        <v>1676</v>
      </c>
      <c r="P249" s="117" t="s">
        <v>1677</v>
      </c>
      <c r="Q249" s="94" t="s">
        <v>1678</v>
      </c>
      <c r="R249" s="95">
        <v>1</v>
      </c>
      <c r="S249" s="19"/>
    </row>
    <row r="250" spans="8:19" ht="15" customHeight="1" x14ac:dyDescent="0.15">
      <c r="H250" s="92">
        <v>63108</v>
      </c>
      <c r="I250" s="93" t="s">
        <v>210</v>
      </c>
      <c r="J250" s="93" t="s">
        <v>400</v>
      </c>
      <c r="K250" s="34" t="s">
        <v>1679</v>
      </c>
      <c r="L250" s="93" t="s">
        <v>1680</v>
      </c>
      <c r="M250" s="93" t="s">
        <v>1681</v>
      </c>
      <c r="N250" s="93" t="s">
        <v>1682</v>
      </c>
      <c r="O250" s="93" t="s">
        <v>1683</v>
      </c>
      <c r="P250" s="117" t="s">
        <v>1684</v>
      </c>
      <c r="Q250" s="94" t="s">
        <v>1685</v>
      </c>
      <c r="R250" s="95">
        <v>2</v>
      </c>
      <c r="S250" s="19"/>
    </row>
    <row r="251" spans="8:19" ht="15" customHeight="1" x14ac:dyDescent="0.15">
      <c r="H251" s="92">
        <v>63201</v>
      </c>
      <c r="I251" s="93" t="s">
        <v>210</v>
      </c>
      <c r="J251" s="93" t="s">
        <v>407</v>
      </c>
      <c r="K251" s="34" t="s">
        <v>1686</v>
      </c>
      <c r="L251" s="93" t="s">
        <v>1687</v>
      </c>
      <c r="M251" s="93" t="s">
        <v>1688</v>
      </c>
      <c r="N251" s="93" t="s">
        <v>1689</v>
      </c>
      <c r="O251" s="93" t="s">
        <v>1690</v>
      </c>
      <c r="P251" s="117" t="s">
        <v>1691</v>
      </c>
      <c r="Q251" s="94" t="s">
        <v>1692</v>
      </c>
      <c r="R251" s="95">
        <v>1</v>
      </c>
      <c r="S251" s="19"/>
    </row>
    <row r="252" spans="8:19" ht="15" customHeight="1" x14ac:dyDescent="0.15">
      <c r="H252" s="92">
        <v>63202</v>
      </c>
      <c r="I252" s="93" t="s">
        <v>210</v>
      </c>
      <c r="J252" s="93" t="s">
        <v>407</v>
      </c>
      <c r="K252" s="34" t="s">
        <v>1686</v>
      </c>
      <c r="L252" s="93" t="s">
        <v>1693</v>
      </c>
      <c r="M252" s="93" t="s">
        <v>1694</v>
      </c>
      <c r="N252" s="93" t="s">
        <v>1695</v>
      </c>
      <c r="O252" s="93" t="s">
        <v>1696</v>
      </c>
      <c r="P252" s="117" t="s">
        <v>1697</v>
      </c>
      <c r="Q252" s="94" t="s">
        <v>1698</v>
      </c>
      <c r="R252" s="95">
        <v>1</v>
      </c>
      <c r="S252" s="19"/>
    </row>
    <row r="253" spans="8:19" ht="15" customHeight="1" x14ac:dyDescent="0.15">
      <c r="H253" s="92">
        <v>63203</v>
      </c>
      <c r="I253" s="93" t="s">
        <v>210</v>
      </c>
      <c r="J253" s="93" t="s">
        <v>407</v>
      </c>
      <c r="K253" s="34" t="s">
        <v>1686</v>
      </c>
      <c r="L253" s="93" t="s">
        <v>1699</v>
      </c>
      <c r="M253" s="93" t="s">
        <v>1700</v>
      </c>
      <c r="N253" s="93" t="s">
        <v>1701</v>
      </c>
      <c r="O253" s="93" t="s">
        <v>1702</v>
      </c>
      <c r="P253" s="117" t="s">
        <v>1703</v>
      </c>
      <c r="Q253" s="94" t="s">
        <v>1704</v>
      </c>
      <c r="R253" s="95">
        <v>1</v>
      </c>
      <c r="S253" s="19"/>
    </row>
    <row r="254" spans="8:19" ht="15" customHeight="1" x14ac:dyDescent="0.15">
      <c r="H254" s="92">
        <v>63204</v>
      </c>
      <c r="I254" s="93" t="s">
        <v>210</v>
      </c>
      <c r="J254" s="93" t="s">
        <v>407</v>
      </c>
      <c r="K254" s="34" t="s">
        <v>1686</v>
      </c>
      <c r="L254" s="93" t="s">
        <v>1705</v>
      </c>
      <c r="M254" s="93" t="s">
        <v>1706</v>
      </c>
      <c r="N254" s="93" t="s">
        <v>1707</v>
      </c>
      <c r="O254" s="93" t="s">
        <v>1708</v>
      </c>
      <c r="P254" s="117" t="s">
        <v>1709</v>
      </c>
      <c r="Q254" s="94" t="s">
        <v>1710</v>
      </c>
      <c r="R254" s="95">
        <v>1</v>
      </c>
      <c r="S254" s="19"/>
    </row>
    <row r="255" spans="8:19" ht="15" customHeight="1" x14ac:dyDescent="0.15">
      <c r="H255" s="92">
        <v>73301</v>
      </c>
      <c r="I255" s="93" t="s">
        <v>222</v>
      </c>
      <c r="J255" s="93" t="s">
        <v>414</v>
      </c>
      <c r="K255" s="34" t="s">
        <v>1711</v>
      </c>
      <c r="L255" s="93" t="s">
        <v>1712</v>
      </c>
      <c r="M255" s="93" t="s">
        <v>1713</v>
      </c>
      <c r="N255" s="93" t="s">
        <v>1714</v>
      </c>
      <c r="O255" s="93" t="s">
        <v>1715</v>
      </c>
      <c r="P255" s="117" t="s">
        <v>1716</v>
      </c>
      <c r="Q255" s="94" t="s">
        <v>1717</v>
      </c>
      <c r="R255" s="95">
        <v>1</v>
      </c>
      <c r="S255" s="19"/>
    </row>
    <row r="256" spans="8:19" ht="15" customHeight="1" x14ac:dyDescent="0.15">
      <c r="H256" s="92">
        <v>73304</v>
      </c>
      <c r="I256" s="93" t="s">
        <v>222</v>
      </c>
      <c r="J256" s="93" t="s">
        <v>414</v>
      </c>
      <c r="K256" s="34" t="s">
        <v>1711</v>
      </c>
      <c r="L256" s="93" t="s">
        <v>1718</v>
      </c>
      <c r="M256" s="93" t="s">
        <v>1719</v>
      </c>
      <c r="N256" s="93" t="s">
        <v>1720</v>
      </c>
      <c r="O256" s="93" t="s">
        <v>1721</v>
      </c>
      <c r="P256" s="117" t="s">
        <v>1722</v>
      </c>
      <c r="Q256" s="94" t="s">
        <v>1723</v>
      </c>
      <c r="R256" s="95">
        <v>1</v>
      </c>
      <c r="S256" s="19"/>
    </row>
    <row r="257" spans="8:19" ht="15" customHeight="1" x14ac:dyDescent="0.15">
      <c r="H257" s="92">
        <v>73307</v>
      </c>
      <c r="I257" s="93" t="s">
        <v>222</v>
      </c>
      <c r="J257" s="93" t="s">
        <v>414</v>
      </c>
      <c r="K257" s="34" t="s">
        <v>1711</v>
      </c>
      <c r="L257" s="93" t="s">
        <v>1724</v>
      </c>
      <c r="M257" s="93" t="s">
        <v>1725</v>
      </c>
      <c r="N257" s="93" t="s">
        <v>1726</v>
      </c>
      <c r="O257" s="93" t="s">
        <v>1727</v>
      </c>
      <c r="P257" s="117" t="s">
        <v>1728</v>
      </c>
      <c r="Q257" s="94" t="s">
        <v>1729</v>
      </c>
      <c r="R257" s="95">
        <v>1</v>
      </c>
      <c r="S257" s="19"/>
    </row>
    <row r="258" spans="8:19" ht="15" customHeight="1" x14ac:dyDescent="0.15">
      <c r="H258" s="92">
        <v>73308</v>
      </c>
      <c r="I258" s="93" t="s">
        <v>222</v>
      </c>
      <c r="J258" s="93" t="s">
        <v>414</v>
      </c>
      <c r="K258" s="34" t="s">
        <v>1711</v>
      </c>
      <c r="L258" s="93" t="s">
        <v>1730</v>
      </c>
      <c r="M258" s="93" t="s">
        <v>1731</v>
      </c>
      <c r="N258" s="93" t="s">
        <v>1732</v>
      </c>
      <c r="O258" s="93" t="s">
        <v>1733</v>
      </c>
      <c r="P258" s="117" t="s">
        <v>1734</v>
      </c>
      <c r="Q258" s="94" t="s">
        <v>1735</v>
      </c>
      <c r="R258" s="95">
        <v>1</v>
      </c>
      <c r="S258" s="19"/>
    </row>
    <row r="259" spans="8:19" ht="15" customHeight="1" x14ac:dyDescent="0.15">
      <c r="H259" s="92">
        <v>73309</v>
      </c>
      <c r="I259" s="93" t="s">
        <v>222</v>
      </c>
      <c r="J259" s="93" t="s">
        <v>414</v>
      </c>
      <c r="K259" s="34" t="s">
        <v>1711</v>
      </c>
      <c r="L259" s="93" t="s">
        <v>1736</v>
      </c>
      <c r="M259" s="93" t="s">
        <v>1737</v>
      </c>
      <c r="N259" s="93" t="s">
        <v>1738</v>
      </c>
      <c r="O259" s="93" t="s">
        <v>1739</v>
      </c>
      <c r="P259" s="117" t="s">
        <v>1740</v>
      </c>
      <c r="Q259" s="94" t="s">
        <v>1741</v>
      </c>
      <c r="R259" s="95">
        <v>2</v>
      </c>
      <c r="S259" s="19"/>
    </row>
    <row r="260" spans="8:19" ht="15" customHeight="1" x14ac:dyDescent="0.15">
      <c r="H260" s="92">
        <v>73401</v>
      </c>
      <c r="I260" s="93" t="s">
        <v>222</v>
      </c>
      <c r="J260" s="93" t="s">
        <v>421</v>
      </c>
      <c r="K260" s="34" t="s">
        <v>1742</v>
      </c>
      <c r="L260" s="93" t="s">
        <v>1743</v>
      </c>
      <c r="M260" s="93" t="s">
        <v>1744</v>
      </c>
      <c r="N260" s="93" t="s">
        <v>1745</v>
      </c>
      <c r="O260" s="93" t="s">
        <v>1746</v>
      </c>
      <c r="P260" s="117" t="s">
        <v>1747</v>
      </c>
      <c r="Q260" s="94" t="s">
        <v>1748</v>
      </c>
      <c r="R260" s="95">
        <v>1</v>
      </c>
      <c r="S260" s="19"/>
    </row>
    <row r="261" spans="8:19" ht="15" customHeight="1" x14ac:dyDescent="0.15">
      <c r="H261" s="92">
        <v>73402</v>
      </c>
      <c r="I261" s="93" t="s">
        <v>222</v>
      </c>
      <c r="J261" s="93" t="s">
        <v>421</v>
      </c>
      <c r="K261" s="34" t="s">
        <v>1742</v>
      </c>
      <c r="L261" s="93" t="s">
        <v>1749</v>
      </c>
      <c r="M261" s="93" t="s">
        <v>1750</v>
      </c>
      <c r="N261" s="93" t="s">
        <v>1751</v>
      </c>
      <c r="O261" s="93" t="s">
        <v>1752</v>
      </c>
      <c r="P261" s="117" t="s">
        <v>1753</v>
      </c>
      <c r="Q261" s="94" t="s">
        <v>1754</v>
      </c>
      <c r="R261" s="95">
        <v>1</v>
      </c>
      <c r="S261" s="19"/>
    </row>
    <row r="262" spans="8:19" ht="15" customHeight="1" x14ac:dyDescent="0.15">
      <c r="H262" s="92">
        <v>73403</v>
      </c>
      <c r="I262" s="93" t="s">
        <v>222</v>
      </c>
      <c r="J262" s="93" t="s">
        <v>421</v>
      </c>
      <c r="K262" s="34" t="s">
        <v>1742</v>
      </c>
      <c r="L262" s="93" t="s">
        <v>1755</v>
      </c>
      <c r="M262" s="93" t="s">
        <v>1756</v>
      </c>
      <c r="N262" s="93" t="s">
        <v>1757</v>
      </c>
      <c r="O262" s="93" t="s">
        <v>1758</v>
      </c>
      <c r="P262" s="117" t="s">
        <v>1759</v>
      </c>
      <c r="Q262" s="94" t="s">
        <v>1760</v>
      </c>
      <c r="R262" s="95">
        <v>1</v>
      </c>
      <c r="S262" s="19"/>
    </row>
    <row r="263" spans="8:19" ht="15" customHeight="1" x14ac:dyDescent="0.15">
      <c r="H263" s="92">
        <v>73404</v>
      </c>
      <c r="I263" s="93" t="s">
        <v>222</v>
      </c>
      <c r="J263" s="93" t="s">
        <v>421</v>
      </c>
      <c r="K263" s="34" t="s">
        <v>1742</v>
      </c>
      <c r="L263" s="93" t="s">
        <v>1761</v>
      </c>
      <c r="M263" s="93" t="s">
        <v>1762</v>
      </c>
      <c r="N263" s="93" t="s">
        <v>1763</v>
      </c>
      <c r="O263" s="93" t="s">
        <v>1764</v>
      </c>
      <c r="P263" s="117" t="s">
        <v>1765</v>
      </c>
      <c r="Q263" s="94" t="s">
        <v>1766</v>
      </c>
      <c r="R263" s="95">
        <v>1</v>
      </c>
      <c r="S263" s="19"/>
    </row>
    <row r="264" spans="8:19" ht="15" customHeight="1" x14ac:dyDescent="0.15">
      <c r="H264" s="92">
        <v>73405</v>
      </c>
      <c r="I264" s="93" t="s">
        <v>222</v>
      </c>
      <c r="J264" s="93" t="s">
        <v>421</v>
      </c>
      <c r="K264" s="34" t="s">
        <v>1742</v>
      </c>
      <c r="L264" s="93" t="s">
        <v>1767</v>
      </c>
      <c r="M264" s="93" t="s">
        <v>1768</v>
      </c>
      <c r="N264" s="93" t="s">
        <v>1769</v>
      </c>
      <c r="O264" s="93" t="s">
        <v>1770</v>
      </c>
      <c r="P264" s="117" t="s">
        <v>1771</v>
      </c>
      <c r="Q264" s="94" t="s">
        <v>1772</v>
      </c>
      <c r="R264" s="95">
        <v>1</v>
      </c>
      <c r="S264" s="19"/>
    </row>
    <row r="265" spans="8:19" ht="15" customHeight="1" x14ac:dyDescent="0.15">
      <c r="H265" s="92">
        <v>73501</v>
      </c>
      <c r="I265" s="93" t="s">
        <v>222</v>
      </c>
      <c r="J265" s="93" t="s">
        <v>424</v>
      </c>
      <c r="K265" s="34" t="s">
        <v>1773</v>
      </c>
      <c r="L265" s="93" t="s">
        <v>1774</v>
      </c>
      <c r="M265" s="93" t="s">
        <v>1775</v>
      </c>
      <c r="N265" s="93" t="s">
        <v>1776</v>
      </c>
      <c r="O265" s="93" t="s">
        <v>1777</v>
      </c>
      <c r="P265" s="117" t="s">
        <v>1778</v>
      </c>
      <c r="Q265" s="94" t="s">
        <v>1779</v>
      </c>
      <c r="R265" s="95">
        <v>1</v>
      </c>
      <c r="S265" s="19"/>
    </row>
    <row r="266" spans="8:19" ht="15" customHeight="1" x14ac:dyDescent="0.15">
      <c r="H266" s="92">
        <v>73502</v>
      </c>
      <c r="I266" s="93" t="s">
        <v>222</v>
      </c>
      <c r="J266" s="93" t="s">
        <v>424</v>
      </c>
      <c r="K266" s="34" t="s">
        <v>1773</v>
      </c>
      <c r="L266" s="93" t="s">
        <v>1780</v>
      </c>
      <c r="M266" s="93" t="s">
        <v>1781</v>
      </c>
      <c r="N266" s="93" t="s">
        <v>1782</v>
      </c>
      <c r="O266" s="93" t="s">
        <v>1783</v>
      </c>
      <c r="P266" s="117" t="s">
        <v>1784</v>
      </c>
      <c r="Q266" s="94" t="s">
        <v>1785</v>
      </c>
      <c r="R266" s="95">
        <v>1</v>
      </c>
      <c r="S266" s="19"/>
    </row>
    <row r="267" spans="8:19" ht="15" customHeight="1" x14ac:dyDescent="0.15">
      <c r="H267" s="92">
        <v>73503</v>
      </c>
      <c r="I267" s="93" t="s">
        <v>222</v>
      </c>
      <c r="J267" s="93" t="s">
        <v>424</v>
      </c>
      <c r="K267" s="34" t="s">
        <v>1773</v>
      </c>
      <c r="L267" s="93" t="s">
        <v>1786</v>
      </c>
      <c r="M267" s="93" t="s">
        <v>1787</v>
      </c>
      <c r="N267" s="93" t="s">
        <v>1788</v>
      </c>
      <c r="O267" s="93" t="s">
        <v>1789</v>
      </c>
      <c r="P267" s="117" t="s">
        <v>1790</v>
      </c>
      <c r="Q267" s="94" t="s">
        <v>1791</v>
      </c>
      <c r="R267" s="147">
        <v>1</v>
      </c>
      <c r="S267" s="19"/>
    </row>
    <row r="268" spans="8:19" ht="15" customHeight="1" x14ac:dyDescent="0.15">
      <c r="H268" s="92">
        <v>73504</v>
      </c>
      <c r="I268" s="93" t="s">
        <v>222</v>
      </c>
      <c r="J268" s="93" t="s">
        <v>424</v>
      </c>
      <c r="K268" s="34" t="s">
        <v>1773</v>
      </c>
      <c r="L268" s="93" t="s">
        <v>1792</v>
      </c>
      <c r="M268" s="93" t="s">
        <v>1793</v>
      </c>
      <c r="N268" s="93" t="s">
        <v>1794</v>
      </c>
      <c r="O268" s="93" t="s">
        <v>1795</v>
      </c>
      <c r="P268" s="117" t="s">
        <v>1796</v>
      </c>
      <c r="Q268" s="94" t="s">
        <v>1797</v>
      </c>
      <c r="R268" s="95">
        <v>1</v>
      </c>
      <c r="S268" s="19"/>
    </row>
    <row r="269" spans="8:19" ht="15" customHeight="1" x14ac:dyDescent="0.15">
      <c r="H269" s="92">
        <v>73505</v>
      </c>
      <c r="I269" s="93" t="s">
        <v>222</v>
      </c>
      <c r="J269" s="93" t="s">
        <v>424</v>
      </c>
      <c r="K269" s="34" t="s">
        <v>1773</v>
      </c>
      <c r="L269" s="93" t="s">
        <v>1798</v>
      </c>
      <c r="M269" s="93" t="s">
        <v>1799</v>
      </c>
      <c r="N269" s="93" t="s">
        <v>1800</v>
      </c>
      <c r="O269" s="93" t="s">
        <v>1801</v>
      </c>
      <c r="P269" s="117" t="s">
        <v>1802</v>
      </c>
      <c r="Q269" s="94" t="s">
        <v>1803</v>
      </c>
      <c r="R269" s="95">
        <v>1</v>
      </c>
      <c r="S269" s="19"/>
    </row>
    <row r="270" spans="8:19" ht="15" customHeight="1" x14ac:dyDescent="0.15">
      <c r="H270" s="92">
        <v>73506</v>
      </c>
      <c r="I270" s="93" t="s">
        <v>222</v>
      </c>
      <c r="J270" s="93" t="s">
        <v>424</v>
      </c>
      <c r="K270" s="34" t="s">
        <v>1773</v>
      </c>
      <c r="L270" s="93" t="s">
        <v>1804</v>
      </c>
      <c r="M270" s="93" t="s">
        <v>1805</v>
      </c>
      <c r="N270" s="93" t="s">
        <v>1806</v>
      </c>
      <c r="O270" s="93" t="s">
        <v>1807</v>
      </c>
      <c r="P270" s="117" t="s">
        <v>1808</v>
      </c>
      <c r="Q270" s="94" t="s">
        <v>1809</v>
      </c>
      <c r="R270" s="95">
        <v>1</v>
      </c>
      <c r="S270" s="19"/>
    </row>
    <row r="271" spans="8:19" ht="15" customHeight="1" x14ac:dyDescent="0.15">
      <c r="H271" s="92">
        <v>73507</v>
      </c>
      <c r="I271" s="93" t="s">
        <v>222</v>
      </c>
      <c r="J271" s="93" t="s">
        <v>424</v>
      </c>
      <c r="K271" s="34" t="s">
        <v>1773</v>
      </c>
      <c r="L271" s="93" t="s">
        <v>1810</v>
      </c>
      <c r="M271" s="93" t="s">
        <v>1811</v>
      </c>
      <c r="N271" s="93" t="s">
        <v>1812</v>
      </c>
      <c r="O271" s="93" t="s">
        <v>1813</v>
      </c>
      <c r="P271" s="117" t="s">
        <v>1814</v>
      </c>
      <c r="Q271" s="94" t="s">
        <v>1815</v>
      </c>
      <c r="R271" s="95">
        <v>1</v>
      </c>
      <c r="S271" s="19"/>
    </row>
    <row r="272" spans="8:19" ht="15" customHeight="1" x14ac:dyDescent="0.15">
      <c r="H272" s="92">
        <v>73508</v>
      </c>
      <c r="I272" s="93" t="s">
        <v>222</v>
      </c>
      <c r="J272" s="93" t="s">
        <v>424</v>
      </c>
      <c r="K272" s="34" t="s">
        <v>1773</v>
      </c>
      <c r="L272" s="93" t="s">
        <v>1816</v>
      </c>
      <c r="M272" s="93" t="s">
        <v>1817</v>
      </c>
      <c r="N272" s="93" t="s">
        <v>1818</v>
      </c>
      <c r="O272" s="93" t="s">
        <v>1819</v>
      </c>
      <c r="P272" s="117" t="s">
        <v>1820</v>
      </c>
      <c r="Q272" s="94" t="s">
        <v>1821</v>
      </c>
      <c r="R272" s="95">
        <v>1</v>
      </c>
      <c r="S272" s="19"/>
    </row>
    <row r="273" spans="8:19" ht="15" customHeight="1" x14ac:dyDescent="0.15">
      <c r="H273" s="92">
        <v>73602</v>
      </c>
      <c r="I273" s="93" t="s">
        <v>222</v>
      </c>
      <c r="J273" s="93" t="s">
        <v>431</v>
      </c>
      <c r="K273" s="34" t="s">
        <v>1822</v>
      </c>
      <c r="L273" s="93" t="s">
        <v>1823</v>
      </c>
      <c r="M273" s="93" t="s">
        <v>1824</v>
      </c>
      <c r="N273" s="93" t="s">
        <v>1825</v>
      </c>
      <c r="O273" s="93" t="s">
        <v>1826</v>
      </c>
      <c r="P273" s="117" t="s">
        <v>1827</v>
      </c>
      <c r="Q273" s="94" t="s">
        <v>1828</v>
      </c>
      <c r="R273" s="95">
        <v>1</v>
      </c>
      <c r="S273" s="19"/>
    </row>
    <row r="274" spans="8:19" ht="15" customHeight="1" x14ac:dyDescent="0.15">
      <c r="H274" s="92">
        <v>73603</v>
      </c>
      <c r="I274" s="93" t="s">
        <v>222</v>
      </c>
      <c r="J274" s="93" t="s">
        <v>431</v>
      </c>
      <c r="K274" s="34" t="s">
        <v>1822</v>
      </c>
      <c r="L274" s="93" t="s">
        <v>1829</v>
      </c>
      <c r="M274" s="93" t="s">
        <v>1830</v>
      </c>
      <c r="N274" s="93" t="s">
        <v>1831</v>
      </c>
      <c r="O274" s="93" t="s">
        <v>1832</v>
      </c>
      <c r="P274" s="117" t="s">
        <v>1833</v>
      </c>
      <c r="Q274" s="94" t="s">
        <v>1834</v>
      </c>
      <c r="R274" s="95">
        <v>1</v>
      </c>
      <c r="S274" s="19"/>
    </row>
    <row r="275" spans="8:19" ht="15" customHeight="1" x14ac:dyDescent="0.15">
      <c r="H275" s="92">
        <v>73604</v>
      </c>
      <c r="I275" s="93" t="s">
        <v>222</v>
      </c>
      <c r="J275" s="93" t="s">
        <v>431</v>
      </c>
      <c r="K275" s="34" t="s">
        <v>1822</v>
      </c>
      <c r="L275" s="93" t="s">
        <v>1835</v>
      </c>
      <c r="M275" s="93" t="s">
        <v>1836</v>
      </c>
      <c r="N275" s="93" t="s">
        <v>1837</v>
      </c>
      <c r="O275" s="93" t="s">
        <v>1838</v>
      </c>
      <c r="P275" s="117" t="s">
        <v>1839</v>
      </c>
      <c r="Q275" s="94" t="s">
        <v>1840</v>
      </c>
      <c r="R275" s="95">
        <v>1</v>
      </c>
      <c r="S275" s="19"/>
    </row>
    <row r="276" spans="8:19" ht="15" customHeight="1" x14ac:dyDescent="0.15">
      <c r="H276" s="92">
        <v>73605</v>
      </c>
      <c r="I276" s="93" t="s">
        <v>222</v>
      </c>
      <c r="J276" s="93" t="s">
        <v>431</v>
      </c>
      <c r="K276" s="34" t="s">
        <v>1822</v>
      </c>
      <c r="L276" s="93" t="s">
        <v>1841</v>
      </c>
      <c r="M276" s="93" t="s">
        <v>1842</v>
      </c>
      <c r="N276" s="93" t="s">
        <v>1843</v>
      </c>
      <c r="O276" s="93" t="s">
        <v>1844</v>
      </c>
      <c r="P276" s="117" t="s">
        <v>1845</v>
      </c>
      <c r="Q276" s="94" t="s">
        <v>1846</v>
      </c>
      <c r="R276" s="95">
        <v>1</v>
      </c>
      <c r="S276" s="19"/>
    </row>
    <row r="277" spans="8:19" ht="15" customHeight="1" x14ac:dyDescent="0.15">
      <c r="H277" s="92">
        <v>73606</v>
      </c>
      <c r="I277" s="93" t="s">
        <v>222</v>
      </c>
      <c r="J277" s="93" t="s">
        <v>431</v>
      </c>
      <c r="K277" s="34" t="s">
        <v>1822</v>
      </c>
      <c r="L277" s="93" t="s">
        <v>1847</v>
      </c>
      <c r="M277" s="93" t="s">
        <v>1848</v>
      </c>
      <c r="N277" s="93" t="s">
        <v>1849</v>
      </c>
      <c r="O277" s="93" t="s">
        <v>1850</v>
      </c>
      <c r="P277" s="117" t="s">
        <v>1851</v>
      </c>
      <c r="Q277" s="94" t="s">
        <v>1852</v>
      </c>
      <c r="R277" s="95">
        <v>1</v>
      </c>
      <c r="S277" s="19"/>
    </row>
    <row r="278" spans="8:19" ht="15" customHeight="1" x14ac:dyDescent="0.15">
      <c r="H278" s="92">
        <v>73607</v>
      </c>
      <c r="I278" s="93" t="s">
        <v>222</v>
      </c>
      <c r="J278" s="93" t="s">
        <v>431</v>
      </c>
      <c r="K278" s="34" t="s">
        <v>1822</v>
      </c>
      <c r="L278" s="93" t="s">
        <v>1853</v>
      </c>
      <c r="M278" s="93" t="s">
        <v>1854</v>
      </c>
      <c r="N278" s="93" t="s">
        <v>1855</v>
      </c>
      <c r="O278" s="93" t="s">
        <v>1856</v>
      </c>
      <c r="P278" s="117" t="s">
        <v>1857</v>
      </c>
      <c r="Q278" s="94" t="s">
        <v>1858</v>
      </c>
      <c r="R278" s="95">
        <v>1</v>
      </c>
      <c r="S278" s="19"/>
    </row>
    <row r="279" spans="8:19" ht="15" customHeight="1" x14ac:dyDescent="0.15">
      <c r="H279" s="92">
        <v>73701</v>
      </c>
      <c r="I279" s="93" t="s">
        <v>222</v>
      </c>
      <c r="J279" s="93" t="s">
        <v>439</v>
      </c>
      <c r="K279" s="34" t="s">
        <v>1859</v>
      </c>
      <c r="L279" s="93" t="s">
        <v>1860</v>
      </c>
      <c r="M279" s="93" t="s">
        <v>1861</v>
      </c>
      <c r="N279" s="93" t="s">
        <v>1862</v>
      </c>
      <c r="O279" s="93" t="s">
        <v>1863</v>
      </c>
      <c r="P279" s="117" t="s">
        <v>1864</v>
      </c>
      <c r="Q279" s="94" t="s">
        <v>1865</v>
      </c>
      <c r="R279" s="95">
        <v>1</v>
      </c>
      <c r="S279" s="19"/>
    </row>
    <row r="280" spans="8:19" ht="15" customHeight="1" x14ac:dyDescent="0.15">
      <c r="H280" s="92">
        <v>73703</v>
      </c>
      <c r="I280" s="93" t="s">
        <v>222</v>
      </c>
      <c r="J280" s="93" t="s">
        <v>439</v>
      </c>
      <c r="K280" s="34" t="s">
        <v>1859</v>
      </c>
      <c r="L280" s="93" t="s">
        <v>1866</v>
      </c>
      <c r="M280" s="93" t="s">
        <v>1867</v>
      </c>
      <c r="N280" s="93" t="s">
        <v>1868</v>
      </c>
      <c r="O280" s="93" t="s">
        <v>1869</v>
      </c>
      <c r="P280" s="117" t="s">
        <v>1870</v>
      </c>
      <c r="Q280" s="94" t="s">
        <v>1871</v>
      </c>
      <c r="R280" s="95">
        <v>1</v>
      </c>
      <c r="S280" s="19"/>
    </row>
    <row r="281" spans="8:19" ht="15" customHeight="1" x14ac:dyDescent="0.15">
      <c r="H281" s="92">
        <v>73704</v>
      </c>
      <c r="I281" s="93" t="s">
        <v>222</v>
      </c>
      <c r="J281" s="93" t="s">
        <v>439</v>
      </c>
      <c r="K281" s="34" t="s">
        <v>1859</v>
      </c>
      <c r="L281" s="93" t="s">
        <v>1872</v>
      </c>
      <c r="M281" s="93" t="s">
        <v>1873</v>
      </c>
      <c r="N281" s="93" t="s">
        <v>1874</v>
      </c>
      <c r="O281" s="93" t="s">
        <v>1875</v>
      </c>
      <c r="P281" s="117" t="s">
        <v>1876</v>
      </c>
      <c r="Q281" s="94" t="s">
        <v>1877</v>
      </c>
      <c r="R281" s="95">
        <v>1</v>
      </c>
      <c r="S281" s="19"/>
    </row>
    <row r="282" spans="8:19" ht="15" customHeight="1" x14ac:dyDescent="0.15">
      <c r="H282" s="92">
        <v>73705</v>
      </c>
      <c r="I282" s="93" t="s">
        <v>222</v>
      </c>
      <c r="J282" s="93" t="s">
        <v>439</v>
      </c>
      <c r="K282" s="34" t="s">
        <v>1859</v>
      </c>
      <c r="L282" s="93" t="s">
        <v>1878</v>
      </c>
      <c r="M282" s="93" t="s">
        <v>1879</v>
      </c>
      <c r="N282" s="93" t="s">
        <v>1880</v>
      </c>
      <c r="O282" s="93" t="s">
        <v>1881</v>
      </c>
      <c r="P282" s="117" t="s">
        <v>1882</v>
      </c>
      <c r="Q282" s="94" t="s">
        <v>1871</v>
      </c>
      <c r="R282" s="95">
        <v>1</v>
      </c>
      <c r="S282" s="19"/>
    </row>
    <row r="283" spans="8:19" ht="15" customHeight="1" x14ac:dyDescent="0.15">
      <c r="H283" s="92">
        <v>73706</v>
      </c>
      <c r="I283" s="93" t="s">
        <v>222</v>
      </c>
      <c r="J283" s="93" t="s">
        <v>439</v>
      </c>
      <c r="K283" s="34" t="s">
        <v>1859</v>
      </c>
      <c r="L283" s="93" t="s">
        <v>1883</v>
      </c>
      <c r="M283" s="93" t="s">
        <v>1884</v>
      </c>
      <c r="N283" s="93" t="s">
        <v>1885</v>
      </c>
      <c r="O283" s="93" t="s">
        <v>1886</v>
      </c>
      <c r="P283" s="117" t="s">
        <v>1887</v>
      </c>
      <c r="Q283" s="94" t="s">
        <v>1888</v>
      </c>
      <c r="R283" s="95">
        <v>1</v>
      </c>
      <c r="S283" s="19"/>
    </row>
    <row r="284" spans="8:19" ht="15" customHeight="1" x14ac:dyDescent="0.15">
      <c r="H284" s="92">
        <v>73708</v>
      </c>
      <c r="I284" s="93" t="s">
        <v>222</v>
      </c>
      <c r="J284" s="93" t="s">
        <v>439</v>
      </c>
      <c r="K284" s="34" t="s">
        <v>1859</v>
      </c>
      <c r="L284" s="93" t="s">
        <v>1889</v>
      </c>
      <c r="M284" s="93" t="s">
        <v>1890</v>
      </c>
      <c r="N284" s="93" t="s">
        <v>1891</v>
      </c>
      <c r="O284" s="93" t="s">
        <v>1892</v>
      </c>
      <c r="P284" s="117" t="s">
        <v>1893</v>
      </c>
      <c r="Q284" s="94" t="s">
        <v>1894</v>
      </c>
      <c r="R284" s="95">
        <v>1</v>
      </c>
      <c r="S284" s="19"/>
    </row>
    <row r="285" spans="8:19" ht="15" customHeight="1" x14ac:dyDescent="0.15">
      <c r="H285" s="92">
        <v>83801</v>
      </c>
      <c r="I285" s="93" t="s">
        <v>232</v>
      </c>
      <c r="J285" s="93" t="s">
        <v>446</v>
      </c>
      <c r="K285" s="34" t="s">
        <v>1895</v>
      </c>
      <c r="L285" s="93" t="s">
        <v>1896</v>
      </c>
      <c r="M285" s="93" t="s">
        <v>1897</v>
      </c>
      <c r="N285" s="93" t="s">
        <v>1898</v>
      </c>
      <c r="O285" s="93" t="s">
        <v>1899</v>
      </c>
      <c r="P285" s="117" t="s">
        <v>1900</v>
      </c>
      <c r="Q285" s="94" t="s">
        <v>1901</v>
      </c>
      <c r="R285" s="95">
        <v>1</v>
      </c>
      <c r="S285" s="19"/>
    </row>
    <row r="286" spans="8:19" ht="15" customHeight="1" x14ac:dyDescent="0.15">
      <c r="H286" s="92">
        <v>83802</v>
      </c>
      <c r="I286" s="93" t="s">
        <v>232</v>
      </c>
      <c r="J286" s="93" t="s">
        <v>446</v>
      </c>
      <c r="K286" s="34" t="s">
        <v>1895</v>
      </c>
      <c r="L286" s="93" t="s">
        <v>1902</v>
      </c>
      <c r="M286" s="93" t="s">
        <v>1903</v>
      </c>
      <c r="N286" s="93" t="s">
        <v>1904</v>
      </c>
      <c r="O286" s="93" t="s">
        <v>1905</v>
      </c>
      <c r="P286" s="117" t="s">
        <v>1906</v>
      </c>
      <c r="Q286" s="94" t="s">
        <v>1901</v>
      </c>
      <c r="R286" s="95">
        <v>3</v>
      </c>
      <c r="S286" s="19"/>
    </row>
    <row r="287" spans="8:19" ht="15" customHeight="1" x14ac:dyDescent="0.15">
      <c r="H287" s="92">
        <v>83803</v>
      </c>
      <c r="I287" s="93" t="s">
        <v>232</v>
      </c>
      <c r="J287" s="93" t="s">
        <v>446</v>
      </c>
      <c r="K287" s="34" t="s">
        <v>1895</v>
      </c>
      <c r="L287" s="93" t="s">
        <v>1907</v>
      </c>
      <c r="M287" s="93" t="s">
        <v>1908</v>
      </c>
      <c r="N287" s="93" t="s">
        <v>1909</v>
      </c>
      <c r="O287" s="93" t="s">
        <v>1910</v>
      </c>
      <c r="P287" s="117" t="s">
        <v>1911</v>
      </c>
      <c r="Q287" s="94" t="s">
        <v>1912</v>
      </c>
      <c r="R287" s="95">
        <v>3</v>
      </c>
      <c r="S287" s="19"/>
    </row>
    <row r="288" spans="8:19" ht="15" customHeight="1" x14ac:dyDescent="0.15">
      <c r="H288" s="92">
        <v>83805</v>
      </c>
      <c r="I288" s="183" t="s">
        <v>232</v>
      </c>
      <c r="J288" s="183" t="s">
        <v>446</v>
      </c>
      <c r="K288" s="187" t="s">
        <v>1895</v>
      </c>
      <c r="L288" s="183" t="s">
        <v>1913</v>
      </c>
      <c r="M288" s="183" t="s">
        <v>1914</v>
      </c>
      <c r="N288" s="183" t="s">
        <v>1915</v>
      </c>
      <c r="O288" s="183" t="s">
        <v>1916</v>
      </c>
      <c r="P288" s="185" t="s">
        <v>1917</v>
      </c>
      <c r="Q288" s="186" t="s">
        <v>1918</v>
      </c>
      <c r="R288" s="147">
        <v>1</v>
      </c>
      <c r="S288" s="19"/>
    </row>
    <row r="289" spans="8:19" ht="15" customHeight="1" x14ac:dyDescent="0.15">
      <c r="H289" s="92">
        <v>83806</v>
      </c>
      <c r="I289" s="93" t="s">
        <v>232</v>
      </c>
      <c r="J289" s="93" t="s">
        <v>446</v>
      </c>
      <c r="K289" s="34" t="s">
        <v>1895</v>
      </c>
      <c r="L289" s="93" t="s">
        <v>1919</v>
      </c>
      <c r="M289" s="93" t="s">
        <v>1920</v>
      </c>
      <c r="N289" s="93" t="s">
        <v>1921</v>
      </c>
      <c r="O289" s="93" t="s">
        <v>1922</v>
      </c>
      <c r="P289" s="117" t="s">
        <v>1923</v>
      </c>
      <c r="Q289" s="94" t="s">
        <v>1924</v>
      </c>
      <c r="R289" s="95">
        <v>3</v>
      </c>
      <c r="S289" s="19"/>
    </row>
    <row r="290" spans="8:19" ht="15" customHeight="1" x14ac:dyDescent="0.15">
      <c r="H290" s="92">
        <v>83807</v>
      </c>
      <c r="I290" s="93" t="s">
        <v>232</v>
      </c>
      <c r="J290" s="93" t="s">
        <v>446</v>
      </c>
      <c r="K290" s="34" t="s">
        <v>1895</v>
      </c>
      <c r="L290" s="93" t="s">
        <v>1925</v>
      </c>
      <c r="M290" s="93" t="s">
        <v>1926</v>
      </c>
      <c r="N290" s="93" t="s">
        <v>1927</v>
      </c>
      <c r="O290" s="93" t="s">
        <v>1928</v>
      </c>
      <c r="P290" s="117" t="s">
        <v>1929</v>
      </c>
      <c r="Q290" s="94" t="s">
        <v>1930</v>
      </c>
      <c r="R290" s="95">
        <v>1</v>
      </c>
      <c r="S290" s="19"/>
    </row>
    <row r="291" spans="8:19" ht="15" customHeight="1" x14ac:dyDescent="0.15">
      <c r="H291" s="92">
        <v>83808</v>
      </c>
      <c r="I291" s="93" t="s">
        <v>232</v>
      </c>
      <c r="J291" s="93" t="s">
        <v>446</v>
      </c>
      <c r="K291" s="34" t="s">
        <v>1895</v>
      </c>
      <c r="L291" s="93" t="s">
        <v>1931</v>
      </c>
      <c r="M291" s="93" t="s">
        <v>1932</v>
      </c>
      <c r="N291" s="93" t="s">
        <v>1933</v>
      </c>
      <c r="O291" s="93" t="s">
        <v>1934</v>
      </c>
      <c r="P291" s="117" t="s">
        <v>1935</v>
      </c>
      <c r="Q291" s="94" t="s">
        <v>1936</v>
      </c>
      <c r="R291" s="95">
        <v>1</v>
      </c>
      <c r="S291" s="19"/>
    </row>
    <row r="292" spans="8:19" ht="15" customHeight="1" x14ac:dyDescent="0.15">
      <c r="H292" s="92">
        <v>83902</v>
      </c>
      <c r="I292" s="93" t="s">
        <v>232</v>
      </c>
      <c r="J292" s="93" t="s">
        <v>453</v>
      </c>
      <c r="K292" s="34" t="s">
        <v>1937</v>
      </c>
      <c r="L292" s="93" t="s">
        <v>1938</v>
      </c>
      <c r="M292" s="93" t="s">
        <v>1939</v>
      </c>
      <c r="N292" s="93" t="s">
        <v>1940</v>
      </c>
      <c r="O292" s="93" t="s">
        <v>1941</v>
      </c>
      <c r="P292" s="117" t="s">
        <v>1942</v>
      </c>
      <c r="Q292" s="94" t="s">
        <v>1943</v>
      </c>
      <c r="R292" s="95">
        <v>1</v>
      </c>
      <c r="S292" s="19"/>
    </row>
    <row r="293" spans="8:19" ht="15" customHeight="1" x14ac:dyDescent="0.15">
      <c r="H293" s="92">
        <v>83903</v>
      </c>
      <c r="I293" s="93" t="s">
        <v>232</v>
      </c>
      <c r="J293" s="93" t="s">
        <v>453</v>
      </c>
      <c r="K293" s="34" t="s">
        <v>1937</v>
      </c>
      <c r="L293" s="93" t="s">
        <v>1944</v>
      </c>
      <c r="M293" s="93" t="s">
        <v>1945</v>
      </c>
      <c r="N293" s="93" t="s">
        <v>1946</v>
      </c>
      <c r="O293" s="93" t="s">
        <v>1947</v>
      </c>
      <c r="P293" s="117" t="s">
        <v>1948</v>
      </c>
      <c r="Q293" s="94" t="s">
        <v>1949</v>
      </c>
      <c r="R293" s="95">
        <v>1</v>
      </c>
      <c r="S293" s="19"/>
    </row>
    <row r="294" spans="8:19" ht="15" customHeight="1" x14ac:dyDescent="0.15">
      <c r="H294" s="92">
        <v>83904</v>
      </c>
      <c r="I294" s="93" t="s">
        <v>232</v>
      </c>
      <c r="J294" s="93" t="s">
        <v>453</v>
      </c>
      <c r="K294" s="34" t="s">
        <v>1937</v>
      </c>
      <c r="L294" s="93" t="s">
        <v>1950</v>
      </c>
      <c r="M294" s="93" t="s">
        <v>1951</v>
      </c>
      <c r="N294" s="93" t="s">
        <v>1952</v>
      </c>
      <c r="O294" s="93" t="s">
        <v>1953</v>
      </c>
      <c r="P294" s="117" t="s">
        <v>1954</v>
      </c>
      <c r="Q294" s="94" t="s">
        <v>1955</v>
      </c>
      <c r="R294" s="95">
        <v>1</v>
      </c>
      <c r="S294" s="19"/>
    </row>
    <row r="295" spans="8:19" ht="15" customHeight="1" x14ac:dyDescent="0.15">
      <c r="H295" s="92">
        <v>83905</v>
      </c>
      <c r="I295" s="93" t="s">
        <v>232</v>
      </c>
      <c r="J295" s="93" t="s">
        <v>453</v>
      </c>
      <c r="K295" s="34" t="s">
        <v>1937</v>
      </c>
      <c r="L295" s="93" t="s">
        <v>1956</v>
      </c>
      <c r="M295" s="93" t="s">
        <v>1957</v>
      </c>
      <c r="N295" s="93" t="s">
        <v>1958</v>
      </c>
      <c r="O295" s="93" t="s">
        <v>1959</v>
      </c>
      <c r="P295" s="117" t="s">
        <v>1960</v>
      </c>
      <c r="Q295" s="94" t="s">
        <v>1961</v>
      </c>
      <c r="R295" s="95">
        <v>1</v>
      </c>
      <c r="S295" s="19"/>
    </row>
    <row r="296" spans="8:19" ht="15" customHeight="1" x14ac:dyDescent="0.15">
      <c r="H296" s="92">
        <v>83906</v>
      </c>
      <c r="I296" s="93" t="s">
        <v>232</v>
      </c>
      <c r="J296" s="93" t="s">
        <v>453</v>
      </c>
      <c r="K296" s="34" t="s">
        <v>1937</v>
      </c>
      <c r="L296" s="93" t="s">
        <v>1962</v>
      </c>
      <c r="M296" s="93" t="s">
        <v>1963</v>
      </c>
      <c r="N296" s="93" t="s">
        <v>1964</v>
      </c>
      <c r="O296" s="93" t="s">
        <v>1965</v>
      </c>
      <c r="P296" s="117" t="s">
        <v>1966</v>
      </c>
      <c r="Q296" s="94" t="s">
        <v>1967</v>
      </c>
      <c r="R296" s="95">
        <v>1</v>
      </c>
      <c r="S296" s="19"/>
    </row>
    <row r="297" spans="8:19" ht="15" customHeight="1" x14ac:dyDescent="0.15">
      <c r="H297" s="92">
        <v>84001</v>
      </c>
      <c r="I297" s="93" t="s">
        <v>232</v>
      </c>
      <c r="J297" s="93" t="s">
        <v>460</v>
      </c>
      <c r="K297" s="34" t="s">
        <v>1968</v>
      </c>
      <c r="L297" s="93" t="s">
        <v>1847</v>
      </c>
      <c r="M297" s="93" t="s">
        <v>1969</v>
      </c>
      <c r="N297" s="93" t="s">
        <v>1970</v>
      </c>
      <c r="O297" s="93" t="s">
        <v>1971</v>
      </c>
      <c r="P297" s="117" t="s">
        <v>1972</v>
      </c>
      <c r="Q297" s="94" t="s">
        <v>1852</v>
      </c>
      <c r="R297" s="95">
        <v>1</v>
      </c>
      <c r="S297" s="19"/>
    </row>
    <row r="298" spans="8:19" ht="15" customHeight="1" x14ac:dyDescent="0.15">
      <c r="H298" s="92">
        <v>84002</v>
      </c>
      <c r="I298" s="93" t="s">
        <v>232</v>
      </c>
      <c r="J298" s="93" t="s">
        <v>460</v>
      </c>
      <c r="K298" s="34" t="s">
        <v>1968</v>
      </c>
      <c r="L298" s="93" t="s">
        <v>1973</v>
      </c>
      <c r="M298" s="93" t="s">
        <v>1974</v>
      </c>
      <c r="N298" s="93" t="s">
        <v>1975</v>
      </c>
      <c r="O298" s="93" t="s">
        <v>1976</v>
      </c>
      <c r="P298" s="117" t="s">
        <v>1977</v>
      </c>
      <c r="Q298" s="94" t="s">
        <v>1978</v>
      </c>
      <c r="R298" s="95">
        <v>1</v>
      </c>
      <c r="S298" s="19"/>
    </row>
    <row r="299" spans="8:19" ht="15" customHeight="1" x14ac:dyDescent="0.15">
      <c r="H299" s="92">
        <v>84003</v>
      </c>
      <c r="I299" s="93" t="s">
        <v>232</v>
      </c>
      <c r="J299" s="93" t="s">
        <v>460</v>
      </c>
      <c r="K299" s="34" t="s">
        <v>1968</v>
      </c>
      <c r="L299" s="93" t="s">
        <v>1979</v>
      </c>
      <c r="M299" s="93" t="s">
        <v>1980</v>
      </c>
      <c r="N299" s="93" t="s">
        <v>1981</v>
      </c>
      <c r="O299" s="93" t="s">
        <v>1982</v>
      </c>
      <c r="P299" s="117" t="s">
        <v>1983</v>
      </c>
      <c r="Q299" s="94" t="s">
        <v>1984</v>
      </c>
      <c r="R299" s="95">
        <v>1</v>
      </c>
      <c r="S299" s="19"/>
    </row>
    <row r="300" spans="8:19" ht="15" customHeight="1" x14ac:dyDescent="0.15">
      <c r="H300" s="92">
        <v>84004</v>
      </c>
      <c r="I300" s="93" t="s">
        <v>232</v>
      </c>
      <c r="J300" s="93" t="s">
        <v>460</v>
      </c>
      <c r="K300" s="34" t="s">
        <v>1985</v>
      </c>
      <c r="L300" s="93" t="s">
        <v>1986</v>
      </c>
      <c r="M300" s="93" t="s">
        <v>1987</v>
      </c>
      <c r="N300" s="93" t="s">
        <v>1988</v>
      </c>
      <c r="O300" s="93" t="s">
        <v>1989</v>
      </c>
      <c r="P300" s="117" t="s">
        <v>1990</v>
      </c>
      <c r="Q300" s="94" t="s">
        <v>1991</v>
      </c>
      <c r="R300" s="95">
        <v>1</v>
      </c>
      <c r="S300" s="19"/>
    </row>
    <row r="301" spans="8:19" ht="15" customHeight="1" x14ac:dyDescent="0.15">
      <c r="H301" s="92">
        <v>84005</v>
      </c>
      <c r="I301" s="93" t="s">
        <v>232</v>
      </c>
      <c r="J301" s="93" t="s">
        <v>460</v>
      </c>
      <c r="K301" s="34" t="s">
        <v>1968</v>
      </c>
      <c r="L301" s="93" t="s">
        <v>1992</v>
      </c>
      <c r="M301" s="93" t="s">
        <v>1993</v>
      </c>
      <c r="N301" s="93" t="s">
        <v>1994</v>
      </c>
      <c r="O301" s="93" t="s">
        <v>1995</v>
      </c>
      <c r="P301" s="117" t="s">
        <v>1996</v>
      </c>
      <c r="Q301" s="94" t="s">
        <v>1997</v>
      </c>
      <c r="R301" s="95">
        <v>1</v>
      </c>
      <c r="S301" s="19"/>
    </row>
    <row r="302" spans="8:19" ht="15" customHeight="1" x14ac:dyDescent="0.15">
      <c r="H302" s="92">
        <v>84006</v>
      </c>
      <c r="I302" s="93" t="s">
        <v>232</v>
      </c>
      <c r="J302" s="93" t="s">
        <v>460</v>
      </c>
      <c r="K302" s="34" t="s">
        <v>1968</v>
      </c>
      <c r="L302" s="93" t="s">
        <v>1998</v>
      </c>
      <c r="M302" s="93" t="s">
        <v>1999</v>
      </c>
      <c r="N302" s="93" t="s">
        <v>2000</v>
      </c>
      <c r="O302" s="93" t="s">
        <v>2001</v>
      </c>
      <c r="P302" s="117" t="s">
        <v>2002</v>
      </c>
      <c r="Q302" s="94" t="s">
        <v>2003</v>
      </c>
      <c r="R302" s="95">
        <v>1</v>
      </c>
      <c r="S302" s="19"/>
    </row>
    <row r="303" spans="8:19" ht="15" customHeight="1" x14ac:dyDescent="0.15">
      <c r="H303" s="92">
        <v>84008</v>
      </c>
      <c r="I303" s="93" t="s">
        <v>232</v>
      </c>
      <c r="J303" s="93" t="s">
        <v>460</v>
      </c>
      <c r="K303" s="34" t="s">
        <v>1968</v>
      </c>
      <c r="L303" s="93" t="s">
        <v>2004</v>
      </c>
      <c r="M303" s="93" t="s">
        <v>2005</v>
      </c>
      <c r="N303" s="93" t="s">
        <v>2006</v>
      </c>
      <c r="O303" s="93" t="s">
        <v>2007</v>
      </c>
      <c r="P303" s="117" t="s">
        <v>2008</v>
      </c>
      <c r="Q303" s="94" t="s">
        <v>2009</v>
      </c>
      <c r="R303" s="95">
        <v>1</v>
      </c>
      <c r="S303" s="19"/>
    </row>
    <row r="304" spans="8:19" ht="15" customHeight="1" x14ac:dyDescent="0.15">
      <c r="H304" s="92">
        <v>84009</v>
      </c>
      <c r="I304" s="93" t="s">
        <v>232</v>
      </c>
      <c r="J304" s="93" t="s">
        <v>460</v>
      </c>
      <c r="K304" s="34" t="s">
        <v>1968</v>
      </c>
      <c r="L304" s="93" t="s">
        <v>2010</v>
      </c>
      <c r="M304" s="93" t="s">
        <v>2011</v>
      </c>
      <c r="N304" s="93" t="s">
        <v>2012</v>
      </c>
      <c r="O304" s="93" t="s">
        <v>2013</v>
      </c>
      <c r="P304" s="117" t="s">
        <v>2014</v>
      </c>
      <c r="Q304" s="94" t="s">
        <v>2015</v>
      </c>
      <c r="R304" s="95">
        <v>1</v>
      </c>
      <c r="S304" s="19"/>
    </row>
    <row r="305" spans="8:19" ht="15" customHeight="1" x14ac:dyDescent="0.15">
      <c r="H305" s="92">
        <v>84010</v>
      </c>
      <c r="I305" s="93" t="s">
        <v>232</v>
      </c>
      <c r="J305" s="93" t="s">
        <v>460</v>
      </c>
      <c r="K305" s="34" t="s">
        <v>1968</v>
      </c>
      <c r="L305" s="93" t="s">
        <v>2016</v>
      </c>
      <c r="M305" s="93" t="s">
        <v>2017</v>
      </c>
      <c r="N305" s="93" t="s">
        <v>2018</v>
      </c>
      <c r="O305" s="93" t="s">
        <v>2019</v>
      </c>
      <c r="P305" s="117" t="s">
        <v>2020</v>
      </c>
      <c r="Q305" s="94" t="s">
        <v>2021</v>
      </c>
      <c r="R305" s="147">
        <v>1</v>
      </c>
      <c r="S305" s="19"/>
    </row>
    <row r="306" spans="8:19" ht="15" customHeight="1" x14ac:dyDescent="0.15">
      <c r="H306" s="92">
        <v>84011</v>
      </c>
      <c r="I306" s="93" t="s">
        <v>232</v>
      </c>
      <c r="J306" s="93" t="s">
        <v>460</v>
      </c>
      <c r="K306" s="34" t="s">
        <v>1968</v>
      </c>
      <c r="L306" s="93" t="s">
        <v>2022</v>
      </c>
      <c r="M306" s="93" t="s">
        <v>2023</v>
      </c>
      <c r="N306" s="93" t="s">
        <v>2024</v>
      </c>
      <c r="O306" s="93" t="s">
        <v>2025</v>
      </c>
      <c r="P306" s="117" t="s">
        <v>2026</v>
      </c>
      <c r="Q306" s="94" t="s">
        <v>2027</v>
      </c>
      <c r="R306" s="95">
        <v>1</v>
      </c>
      <c r="S306" s="19"/>
    </row>
    <row r="307" spans="8:19" ht="15" customHeight="1" x14ac:dyDescent="0.15">
      <c r="H307" s="92">
        <v>84012</v>
      </c>
      <c r="I307" s="93" t="s">
        <v>232</v>
      </c>
      <c r="J307" s="93" t="s">
        <v>460</v>
      </c>
      <c r="K307" s="34" t="s">
        <v>1968</v>
      </c>
      <c r="L307" s="93" t="s">
        <v>2028</v>
      </c>
      <c r="M307" s="93" t="s">
        <v>2029</v>
      </c>
      <c r="N307" s="93" t="s">
        <v>2030</v>
      </c>
      <c r="O307" s="93" t="s">
        <v>2031</v>
      </c>
      <c r="P307" s="117" t="s">
        <v>2032</v>
      </c>
      <c r="Q307" s="94" t="s">
        <v>2033</v>
      </c>
      <c r="R307" s="95">
        <v>1</v>
      </c>
      <c r="S307" s="19"/>
    </row>
    <row r="308" spans="8:19" ht="15" customHeight="1" x14ac:dyDescent="0.15">
      <c r="H308" s="92">
        <v>84013</v>
      </c>
      <c r="I308" s="93" t="s">
        <v>232</v>
      </c>
      <c r="J308" s="93" t="s">
        <v>460</v>
      </c>
      <c r="K308" s="34" t="s">
        <v>1968</v>
      </c>
      <c r="L308" s="93" t="s">
        <v>2034</v>
      </c>
      <c r="M308" s="93" t="s">
        <v>2035</v>
      </c>
      <c r="N308" s="93" t="s">
        <v>2036</v>
      </c>
      <c r="O308" s="93" t="s">
        <v>2037</v>
      </c>
      <c r="P308" s="117" t="s">
        <v>2038</v>
      </c>
      <c r="Q308" s="94" t="s">
        <v>2039</v>
      </c>
      <c r="R308" s="95">
        <v>1</v>
      </c>
      <c r="S308" s="19"/>
    </row>
    <row r="309" spans="8:19" ht="15" customHeight="1" x14ac:dyDescent="0.15">
      <c r="H309" s="92">
        <v>84014</v>
      </c>
      <c r="I309" s="93" t="s">
        <v>232</v>
      </c>
      <c r="J309" s="93" t="s">
        <v>460</v>
      </c>
      <c r="K309" s="34" t="s">
        <v>1968</v>
      </c>
      <c r="L309" s="93" t="s">
        <v>2040</v>
      </c>
      <c r="M309" s="93" t="s">
        <v>2041</v>
      </c>
      <c r="N309" s="93" t="s">
        <v>2042</v>
      </c>
      <c r="O309" s="93" t="s">
        <v>2043</v>
      </c>
      <c r="P309" s="117" t="s">
        <v>2044</v>
      </c>
      <c r="Q309" s="94" t="s">
        <v>2045</v>
      </c>
      <c r="R309" s="95">
        <v>1</v>
      </c>
      <c r="S309" s="19"/>
    </row>
    <row r="310" spans="8:19" ht="15" customHeight="1" x14ac:dyDescent="0.15">
      <c r="H310" s="92">
        <v>84101</v>
      </c>
      <c r="I310" s="93" t="s">
        <v>232</v>
      </c>
      <c r="J310" s="93" t="s">
        <v>467</v>
      </c>
      <c r="K310" s="34" t="s">
        <v>2046</v>
      </c>
      <c r="L310" s="93" t="s">
        <v>2047</v>
      </c>
      <c r="M310" s="93" t="s">
        <v>2048</v>
      </c>
      <c r="N310" s="93" t="s">
        <v>2049</v>
      </c>
      <c r="O310" s="93" t="s">
        <v>2050</v>
      </c>
      <c r="P310" s="117" t="s">
        <v>2051</v>
      </c>
      <c r="Q310" s="94" t="s">
        <v>2052</v>
      </c>
      <c r="R310" s="95">
        <v>1</v>
      </c>
      <c r="S310" s="19"/>
    </row>
    <row r="311" spans="8:19" ht="15" customHeight="1" x14ac:dyDescent="0.15">
      <c r="H311" s="92">
        <v>84102</v>
      </c>
      <c r="I311" s="93" t="s">
        <v>232</v>
      </c>
      <c r="J311" s="93" t="s">
        <v>467</v>
      </c>
      <c r="K311" s="34" t="s">
        <v>2046</v>
      </c>
      <c r="L311" s="93" t="s">
        <v>2053</v>
      </c>
      <c r="M311" s="93" t="s">
        <v>2054</v>
      </c>
      <c r="N311" s="93" t="s">
        <v>2055</v>
      </c>
      <c r="O311" s="93" t="s">
        <v>2056</v>
      </c>
      <c r="P311" s="117" t="s">
        <v>2057</v>
      </c>
      <c r="Q311" s="94" t="s">
        <v>2058</v>
      </c>
      <c r="R311" s="95">
        <v>1</v>
      </c>
      <c r="S311" s="19"/>
    </row>
    <row r="312" spans="8:19" ht="15" customHeight="1" x14ac:dyDescent="0.15">
      <c r="H312" s="92">
        <v>84103</v>
      </c>
      <c r="I312" s="93" t="s">
        <v>232</v>
      </c>
      <c r="J312" s="93" t="s">
        <v>467</v>
      </c>
      <c r="K312" s="34" t="s">
        <v>2046</v>
      </c>
      <c r="L312" s="93" t="s">
        <v>2059</v>
      </c>
      <c r="M312" s="93" t="s">
        <v>2060</v>
      </c>
      <c r="N312" s="93" t="s">
        <v>2061</v>
      </c>
      <c r="O312" s="93" t="s">
        <v>2062</v>
      </c>
      <c r="P312" s="117" t="s">
        <v>2063</v>
      </c>
      <c r="Q312" s="94" t="s">
        <v>2064</v>
      </c>
      <c r="R312" s="95">
        <v>1</v>
      </c>
      <c r="S312" s="19"/>
    </row>
    <row r="313" spans="8:19" ht="15" customHeight="1" x14ac:dyDescent="0.15">
      <c r="H313" s="92">
        <v>84104</v>
      </c>
      <c r="I313" s="93" t="s">
        <v>232</v>
      </c>
      <c r="J313" s="93" t="s">
        <v>467</v>
      </c>
      <c r="K313" s="34" t="s">
        <v>2046</v>
      </c>
      <c r="L313" s="93" t="s">
        <v>2065</v>
      </c>
      <c r="M313" s="93" t="s">
        <v>2066</v>
      </c>
      <c r="N313" s="93" t="s">
        <v>2067</v>
      </c>
      <c r="O313" s="93" t="s">
        <v>2068</v>
      </c>
      <c r="P313" s="117" t="s">
        <v>2069</v>
      </c>
      <c r="Q313" s="94" t="s">
        <v>2070</v>
      </c>
      <c r="R313" s="95">
        <v>3</v>
      </c>
      <c r="S313" s="19"/>
    </row>
    <row r="314" spans="8:19" ht="15" customHeight="1" x14ac:dyDescent="0.15">
      <c r="H314" s="92">
        <v>84105</v>
      </c>
      <c r="I314" s="93" t="s">
        <v>232</v>
      </c>
      <c r="J314" s="93" t="s">
        <v>467</v>
      </c>
      <c r="K314" s="34" t="s">
        <v>2046</v>
      </c>
      <c r="L314" s="93" t="s">
        <v>2071</v>
      </c>
      <c r="M314" s="93" t="s">
        <v>2072</v>
      </c>
      <c r="N314" s="93" t="s">
        <v>2073</v>
      </c>
      <c r="O314" s="93" t="s">
        <v>2074</v>
      </c>
      <c r="P314" s="117" t="s">
        <v>2075</v>
      </c>
      <c r="Q314" s="94" t="s">
        <v>2076</v>
      </c>
      <c r="R314" s="147">
        <v>1</v>
      </c>
      <c r="S314" s="19"/>
    </row>
    <row r="315" spans="8:19" ht="15" customHeight="1" x14ac:dyDescent="0.15">
      <c r="H315" s="92">
        <v>84106</v>
      </c>
      <c r="I315" s="93" t="s">
        <v>232</v>
      </c>
      <c r="J315" s="93" t="s">
        <v>467</v>
      </c>
      <c r="K315" s="34" t="s">
        <v>2046</v>
      </c>
      <c r="L315" s="93" t="s">
        <v>2077</v>
      </c>
      <c r="M315" s="93"/>
      <c r="N315" s="93"/>
      <c r="O315" s="93"/>
      <c r="P315" s="117"/>
      <c r="Q315" s="94" t="s">
        <v>2078</v>
      </c>
      <c r="R315" s="95">
        <v>1</v>
      </c>
      <c r="S315" s="19"/>
    </row>
    <row r="316" spans="8:19" ht="15" customHeight="1" x14ac:dyDescent="0.15">
      <c r="H316" s="92">
        <v>94202</v>
      </c>
      <c r="I316" s="93" t="s">
        <v>242</v>
      </c>
      <c r="J316" s="93" t="s">
        <v>474</v>
      </c>
      <c r="K316" s="34" t="s">
        <v>2079</v>
      </c>
      <c r="L316" s="93" t="s">
        <v>2080</v>
      </c>
      <c r="M316" s="93" t="s">
        <v>2081</v>
      </c>
      <c r="N316" s="93" t="s">
        <v>2082</v>
      </c>
      <c r="O316" s="93" t="s">
        <v>2083</v>
      </c>
      <c r="P316" s="117" t="s">
        <v>2084</v>
      </c>
      <c r="Q316" s="94" t="s">
        <v>2085</v>
      </c>
      <c r="R316" s="95">
        <v>1</v>
      </c>
      <c r="S316" s="19"/>
    </row>
    <row r="317" spans="8:19" ht="15" customHeight="1" x14ac:dyDescent="0.15">
      <c r="H317" s="92">
        <v>94203</v>
      </c>
      <c r="I317" s="93" t="s">
        <v>242</v>
      </c>
      <c r="J317" s="93" t="s">
        <v>474</v>
      </c>
      <c r="K317" s="34" t="s">
        <v>2079</v>
      </c>
      <c r="L317" s="93" t="s">
        <v>2086</v>
      </c>
      <c r="M317" s="93" t="s">
        <v>2087</v>
      </c>
      <c r="N317" s="93" t="s">
        <v>2088</v>
      </c>
      <c r="O317" s="93" t="s">
        <v>2089</v>
      </c>
      <c r="P317" s="117" t="s">
        <v>2090</v>
      </c>
      <c r="Q317" s="94" t="s">
        <v>2091</v>
      </c>
      <c r="R317" s="95">
        <v>1</v>
      </c>
      <c r="S317" s="19"/>
    </row>
    <row r="318" spans="8:19" ht="15" customHeight="1" x14ac:dyDescent="0.15">
      <c r="H318" s="92">
        <v>94205</v>
      </c>
      <c r="I318" s="93" t="s">
        <v>242</v>
      </c>
      <c r="J318" s="93" t="s">
        <v>474</v>
      </c>
      <c r="K318" s="34" t="s">
        <v>2079</v>
      </c>
      <c r="L318" s="93" t="s">
        <v>2092</v>
      </c>
      <c r="M318" s="93" t="s">
        <v>2093</v>
      </c>
      <c r="N318" s="93" t="s">
        <v>2094</v>
      </c>
      <c r="O318" s="93" t="s">
        <v>2095</v>
      </c>
      <c r="P318" s="117" t="s">
        <v>2096</v>
      </c>
      <c r="Q318" s="94" t="s">
        <v>2097</v>
      </c>
      <c r="R318" s="95">
        <v>1</v>
      </c>
      <c r="S318" s="19"/>
    </row>
    <row r="319" spans="8:19" ht="15" customHeight="1" x14ac:dyDescent="0.15">
      <c r="H319" s="92">
        <v>94206</v>
      </c>
      <c r="I319" s="93" t="s">
        <v>242</v>
      </c>
      <c r="J319" s="93" t="s">
        <v>474</v>
      </c>
      <c r="K319" s="34" t="s">
        <v>2079</v>
      </c>
      <c r="L319" s="93" t="s">
        <v>2098</v>
      </c>
      <c r="M319" s="93" t="s">
        <v>2099</v>
      </c>
      <c r="N319" s="93" t="s">
        <v>2100</v>
      </c>
      <c r="O319" s="93" t="s">
        <v>2101</v>
      </c>
      <c r="P319" s="117" t="s">
        <v>2102</v>
      </c>
      <c r="Q319" s="94" t="s">
        <v>2103</v>
      </c>
      <c r="R319" s="147">
        <v>1</v>
      </c>
      <c r="S319" s="19"/>
    </row>
    <row r="320" spans="8:19" ht="15" customHeight="1" x14ac:dyDescent="0.15">
      <c r="H320" s="92">
        <v>94209</v>
      </c>
      <c r="I320" s="93" t="s">
        <v>242</v>
      </c>
      <c r="J320" s="93" t="s">
        <v>474</v>
      </c>
      <c r="K320" s="34" t="s">
        <v>2079</v>
      </c>
      <c r="L320" s="93" t="s">
        <v>2104</v>
      </c>
      <c r="M320" s="93" t="s">
        <v>2105</v>
      </c>
      <c r="N320" s="93" t="s">
        <v>2106</v>
      </c>
      <c r="O320" s="93" t="s">
        <v>2107</v>
      </c>
      <c r="P320" s="117" t="s">
        <v>2108</v>
      </c>
      <c r="Q320" s="94" t="s">
        <v>2109</v>
      </c>
      <c r="R320" s="95">
        <v>1</v>
      </c>
      <c r="S320" s="19"/>
    </row>
    <row r="321" spans="8:19" ht="15" customHeight="1" x14ac:dyDescent="0.15">
      <c r="H321" s="92">
        <v>94210</v>
      </c>
      <c r="I321" s="93" t="s">
        <v>242</v>
      </c>
      <c r="J321" s="93" t="s">
        <v>474</v>
      </c>
      <c r="K321" s="34" t="s">
        <v>2079</v>
      </c>
      <c r="L321" s="93" t="s">
        <v>2110</v>
      </c>
      <c r="M321" s="93" t="s">
        <v>2111</v>
      </c>
      <c r="N321" s="93" t="s">
        <v>2112</v>
      </c>
      <c r="O321" s="93" t="s">
        <v>2113</v>
      </c>
      <c r="P321" s="117" t="s">
        <v>2114</v>
      </c>
      <c r="Q321" s="94" t="s">
        <v>2115</v>
      </c>
      <c r="R321" s="95">
        <v>1</v>
      </c>
      <c r="S321" s="19"/>
    </row>
    <row r="322" spans="8:19" ht="15" customHeight="1" x14ac:dyDescent="0.15">
      <c r="H322" s="92">
        <v>94215</v>
      </c>
      <c r="I322" s="93" t="s">
        <v>242</v>
      </c>
      <c r="J322" s="93" t="s">
        <v>474</v>
      </c>
      <c r="K322" s="34" t="s">
        <v>2079</v>
      </c>
      <c r="L322" s="93" t="s">
        <v>2116</v>
      </c>
      <c r="M322" s="93" t="s">
        <v>2117</v>
      </c>
      <c r="N322" s="93" t="s">
        <v>2118</v>
      </c>
      <c r="O322" s="93" t="s">
        <v>2119</v>
      </c>
      <c r="P322" s="117" t="s">
        <v>2120</v>
      </c>
      <c r="Q322" s="94" t="s">
        <v>2121</v>
      </c>
      <c r="R322" s="95">
        <v>1</v>
      </c>
      <c r="S322" s="19"/>
    </row>
    <row r="323" spans="8:19" ht="15" customHeight="1" x14ac:dyDescent="0.15">
      <c r="H323" s="92">
        <v>94216</v>
      </c>
      <c r="I323" s="93" t="s">
        <v>242</v>
      </c>
      <c r="J323" s="93" t="s">
        <v>474</v>
      </c>
      <c r="K323" s="34" t="s">
        <v>2079</v>
      </c>
      <c r="L323" s="93" t="s">
        <v>2122</v>
      </c>
      <c r="M323" s="93" t="s">
        <v>2123</v>
      </c>
      <c r="N323" s="93" t="s">
        <v>2124</v>
      </c>
      <c r="O323" s="93" t="s">
        <v>2125</v>
      </c>
      <c r="P323" s="117" t="s">
        <v>2126</v>
      </c>
      <c r="Q323" s="94" t="s">
        <v>2127</v>
      </c>
      <c r="R323" s="95">
        <v>1</v>
      </c>
      <c r="S323" s="19"/>
    </row>
    <row r="324" spans="8:19" ht="15" customHeight="1" x14ac:dyDescent="0.15">
      <c r="H324" s="92">
        <v>94218</v>
      </c>
      <c r="I324" s="93" t="s">
        <v>242</v>
      </c>
      <c r="J324" s="93" t="s">
        <v>474</v>
      </c>
      <c r="K324" s="34" t="s">
        <v>2079</v>
      </c>
      <c r="L324" s="93" t="s">
        <v>2128</v>
      </c>
      <c r="M324" s="93" t="s">
        <v>2129</v>
      </c>
      <c r="N324" s="93" t="s">
        <v>2130</v>
      </c>
      <c r="O324" s="93" t="s">
        <v>2131</v>
      </c>
      <c r="P324" s="117" t="s">
        <v>2132</v>
      </c>
      <c r="Q324" s="94" t="s">
        <v>2133</v>
      </c>
      <c r="R324" s="147">
        <v>1</v>
      </c>
      <c r="S324" s="19"/>
    </row>
    <row r="325" spans="8:19" ht="15" customHeight="1" x14ac:dyDescent="0.15">
      <c r="H325" s="92">
        <v>94219</v>
      </c>
      <c r="I325" s="93" t="s">
        <v>242</v>
      </c>
      <c r="J325" s="93" t="s">
        <v>474</v>
      </c>
      <c r="K325" s="34" t="s">
        <v>2079</v>
      </c>
      <c r="L325" s="93" t="s">
        <v>2134</v>
      </c>
      <c r="M325" s="93"/>
      <c r="N325" s="93"/>
      <c r="O325" s="93"/>
      <c r="P325" s="117"/>
      <c r="Q325" s="94" t="s">
        <v>2135</v>
      </c>
      <c r="R325" s="95">
        <v>1</v>
      </c>
      <c r="S325" s="19"/>
    </row>
    <row r="326" spans="8:19" ht="15" customHeight="1" x14ac:dyDescent="0.15">
      <c r="H326" s="92">
        <v>94220</v>
      </c>
      <c r="I326" s="93" t="s">
        <v>242</v>
      </c>
      <c r="J326" s="93" t="s">
        <v>474</v>
      </c>
      <c r="K326" s="34" t="s">
        <v>2079</v>
      </c>
      <c r="L326" s="93" t="s">
        <v>2136</v>
      </c>
      <c r="M326" s="93" t="s">
        <v>2137</v>
      </c>
      <c r="N326" s="93" t="s">
        <v>2138</v>
      </c>
      <c r="O326" s="93" t="s">
        <v>2139</v>
      </c>
      <c r="P326" s="117" t="s">
        <v>2140</v>
      </c>
      <c r="Q326" s="94" t="s">
        <v>2141</v>
      </c>
      <c r="R326" s="147">
        <v>1</v>
      </c>
      <c r="S326" s="19"/>
    </row>
    <row r="327" spans="8:19" ht="15" customHeight="1" x14ac:dyDescent="0.15">
      <c r="H327" s="92">
        <v>94301</v>
      </c>
      <c r="I327" s="93" t="s">
        <v>242</v>
      </c>
      <c r="J327" s="93" t="s">
        <v>481</v>
      </c>
      <c r="K327" s="34" t="s">
        <v>2142</v>
      </c>
      <c r="L327" s="93" t="s">
        <v>2143</v>
      </c>
      <c r="M327" s="93" t="s">
        <v>2144</v>
      </c>
      <c r="N327" s="93" t="s">
        <v>2145</v>
      </c>
      <c r="O327" s="93" t="s">
        <v>2146</v>
      </c>
      <c r="P327" s="117" t="s">
        <v>2147</v>
      </c>
      <c r="Q327" s="94" t="s">
        <v>2148</v>
      </c>
      <c r="R327" s="95">
        <v>1</v>
      </c>
      <c r="S327" s="19"/>
    </row>
    <row r="328" spans="8:19" ht="15" customHeight="1" x14ac:dyDescent="0.15">
      <c r="H328" s="92">
        <v>94303</v>
      </c>
      <c r="I328" s="93" t="s">
        <v>242</v>
      </c>
      <c r="J328" s="93" t="s">
        <v>481</v>
      </c>
      <c r="K328" s="34" t="s">
        <v>2142</v>
      </c>
      <c r="L328" s="93" t="s">
        <v>2149</v>
      </c>
      <c r="M328" s="93" t="s">
        <v>2150</v>
      </c>
      <c r="N328" s="93" t="s">
        <v>2151</v>
      </c>
      <c r="O328" s="93" t="s">
        <v>2152</v>
      </c>
      <c r="P328" s="117" t="s">
        <v>2153</v>
      </c>
      <c r="Q328" s="94" t="s">
        <v>2154</v>
      </c>
      <c r="R328" s="95">
        <v>1</v>
      </c>
      <c r="S328" s="19"/>
    </row>
    <row r="329" spans="8:19" ht="15" customHeight="1" x14ac:dyDescent="0.15">
      <c r="H329" s="92">
        <v>94304</v>
      </c>
      <c r="I329" s="93" t="s">
        <v>242</v>
      </c>
      <c r="J329" s="93" t="s">
        <v>481</v>
      </c>
      <c r="K329" s="34" t="s">
        <v>2142</v>
      </c>
      <c r="L329" s="93" t="s">
        <v>2155</v>
      </c>
      <c r="M329" s="93" t="s">
        <v>2156</v>
      </c>
      <c r="N329" s="93" t="s">
        <v>2157</v>
      </c>
      <c r="O329" s="93" t="s">
        <v>2158</v>
      </c>
      <c r="P329" s="117" t="s">
        <v>2159</v>
      </c>
      <c r="Q329" s="94" t="s">
        <v>2160</v>
      </c>
      <c r="R329" s="95">
        <v>1</v>
      </c>
      <c r="S329" s="19"/>
    </row>
    <row r="330" spans="8:19" ht="15" customHeight="1" x14ac:dyDescent="0.15">
      <c r="H330" s="92">
        <v>94306</v>
      </c>
      <c r="I330" s="93" t="s">
        <v>242</v>
      </c>
      <c r="J330" s="93" t="s">
        <v>481</v>
      </c>
      <c r="K330" s="34" t="s">
        <v>2142</v>
      </c>
      <c r="L330" s="93" t="s">
        <v>2161</v>
      </c>
      <c r="M330" s="93" t="s">
        <v>2162</v>
      </c>
      <c r="N330" s="93" t="s">
        <v>2163</v>
      </c>
      <c r="O330" s="93" t="s">
        <v>2164</v>
      </c>
      <c r="P330" s="117" t="s">
        <v>2165</v>
      </c>
      <c r="Q330" s="94" t="s">
        <v>2166</v>
      </c>
      <c r="R330" s="95">
        <v>1</v>
      </c>
      <c r="S330" s="19"/>
    </row>
    <row r="331" spans="8:19" ht="15" customHeight="1" x14ac:dyDescent="0.15">
      <c r="H331" s="92">
        <v>94401</v>
      </c>
      <c r="I331" s="93" t="s">
        <v>242</v>
      </c>
      <c r="J331" s="93" t="s">
        <v>488</v>
      </c>
      <c r="K331" s="34" t="s">
        <v>2167</v>
      </c>
      <c r="L331" s="93" t="s">
        <v>2168</v>
      </c>
      <c r="M331" s="93" t="s">
        <v>2169</v>
      </c>
      <c r="N331" s="93" t="s">
        <v>2170</v>
      </c>
      <c r="O331" s="93" t="s">
        <v>2171</v>
      </c>
      <c r="P331" s="117" t="s">
        <v>2172</v>
      </c>
      <c r="Q331" s="94" t="s">
        <v>2173</v>
      </c>
      <c r="R331" s="95">
        <v>1</v>
      </c>
      <c r="S331" s="19"/>
    </row>
    <row r="332" spans="8:19" ht="15" customHeight="1" x14ac:dyDescent="0.15">
      <c r="H332" s="92">
        <v>94402</v>
      </c>
      <c r="I332" s="93" t="s">
        <v>242</v>
      </c>
      <c r="J332" s="93" t="s">
        <v>488</v>
      </c>
      <c r="K332" s="34" t="s">
        <v>2167</v>
      </c>
      <c r="L332" s="93" t="s">
        <v>2174</v>
      </c>
      <c r="M332" s="93" t="s">
        <v>2175</v>
      </c>
      <c r="N332" s="93" t="s">
        <v>2176</v>
      </c>
      <c r="O332" s="93" t="s">
        <v>2177</v>
      </c>
      <c r="P332" s="117" t="s">
        <v>2178</v>
      </c>
      <c r="Q332" s="94" t="s">
        <v>2179</v>
      </c>
      <c r="R332" s="95">
        <v>1</v>
      </c>
      <c r="S332" s="19"/>
    </row>
    <row r="333" spans="8:19" ht="15" customHeight="1" x14ac:dyDescent="0.15">
      <c r="H333" s="92">
        <v>94403</v>
      </c>
      <c r="I333" s="93" t="s">
        <v>242</v>
      </c>
      <c r="J333" s="93" t="s">
        <v>488</v>
      </c>
      <c r="K333" s="34" t="s">
        <v>2167</v>
      </c>
      <c r="L333" s="93" t="s">
        <v>2180</v>
      </c>
      <c r="M333" s="93" t="s">
        <v>2181</v>
      </c>
      <c r="N333" s="93" t="s">
        <v>2182</v>
      </c>
      <c r="O333" s="93" t="s">
        <v>2183</v>
      </c>
      <c r="P333" s="117" t="s">
        <v>2184</v>
      </c>
      <c r="Q333" s="94" t="s">
        <v>2185</v>
      </c>
      <c r="R333" s="95">
        <v>1</v>
      </c>
      <c r="S333" s="19"/>
    </row>
    <row r="334" spans="8:19" ht="15" customHeight="1" x14ac:dyDescent="0.15">
      <c r="H334" s="92">
        <v>94404</v>
      </c>
      <c r="I334" s="93" t="s">
        <v>242</v>
      </c>
      <c r="J334" s="93" t="s">
        <v>488</v>
      </c>
      <c r="K334" s="34" t="s">
        <v>2167</v>
      </c>
      <c r="L334" s="93" t="s">
        <v>2186</v>
      </c>
      <c r="M334" s="93" t="s">
        <v>2187</v>
      </c>
      <c r="N334" s="93" t="s">
        <v>2188</v>
      </c>
      <c r="O334" s="93" t="s">
        <v>2189</v>
      </c>
      <c r="P334" s="117" t="s">
        <v>2190</v>
      </c>
      <c r="Q334" s="94" t="s">
        <v>2191</v>
      </c>
      <c r="R334" s="95">
        <v>1</v>
      </c>
      <c r="S334" s="19"/>
    </row>
    <row r="335" spans="8:19" ht="15" customHeight="1" x14ac:dyDescent="0.15">
      <c r="H335" s="92">
        <v>94405</v>
      </c>
      <c r="I335" s="93" t="s">
        <v>242</v>
      </c>
      <c r="J335" s="93" t="s">
        <v>488</v>
      </c>
      <c r="K335" s="34" t="s">
        <v>2167</v>
      </c>
      <c r="L335" s="93" t="s">
        <v>2192</v>
      </c>
      <c r="M335" s="93" t="s">
        <v>2193</v>
      </c>
      <c r="N335" s="93" t="s">
        <v>2194</v>
      </c>
      <c r="O335" s="93" t="s">
        <v>2195</v>
      </c>
      <c r="P335" s="117" t="s">
        <v>2196</v>
      </c>
      <c r="Q335" s="94" t="s">
        <v>2197</v>
      </c>
      <c r="R335" s="95">
        <v>1</v>
      </c>
      <c r="S335" s="19"/>
    </row>
    <row r="336" spans="8:19" ht="15" customHeight="1" x14ac:dyDescent="0.15">
      <c r="H336" s="92">
        <v>94501</v>
      </c>
      <c r="I336" s="93" t="s">
        <v>242</v>
      </c>
      <c r="J336" s="93" t="s">
        <v>495</v>
      </c>
      <c r="K336" s="34" t="s">
        <v>2198</v>
      </c>
      <c r="L336" s="93" t="s">
        <v>2199</v>
      </c>
      <c r="M336" s="93" t="s">
        <v>2200</v>
      </c>
      <c r="N336" s="93" t="s">
        <v>2201</v>
      </c>
      <c r="O336" s="93" t="s">
        <v>2202</v>
      </c>
      <c r="P336" s="117" t="s">
        <v>2203</v>
      </c>
      <c r="Q336" s="94" t="s">
        <v>2204</v>
      </c>
      <c r="R336" s="95">
        <v>1</v>
      </c>
      <c r="S336" s="19"/>
    </row>
    <row r="337" spans="7:19" ht="15" customHeight="1" x14ac:dyDescent="0.15">
      <c r="H337" s="92">
        <v>94503</v>
      </c>
      <c r="I337" s="93" t="s">
        <v>242</v>
      </c>
      <c r="J337" s="93" t="s">
        <v>495</v>
      </c>
      <c r="K337" s="34" t="s">
        <v>2198</v>
      </c>
      <c r="L337" s="93" t="s">
        <v>2205</v>
      </c>
      <c r="M337" s="93" t="s">
        <v>2206</v>
      </c>
      <c r="N337" s="93" t="s">
        <v>2207</v>
      </c>
      <c r="O337" s="93" t="s">
        <v>2208</v>
      </c>
      <c r="P337" s="117" t="s">
        <v>2209</v>
      </c>
      <c r="Q337" s="94" t="s">
        <v>2210</v>
      </c>
      <c r="R337" s="95">
        <v>1</v>
      </c>
      <c r="S337" s="19"/>
    </row>
    <row r="338" spans="7:19" ht="15" customHeight="1" x14ac:dyDescent="0.15">
      <c r="H338" s="92">
        <v>94504</v>
      </c>
      <c r="I338" s="93" t="s">
        <v>242</v>
      </c>
      <c r="J338" s="93" t="s">
        <v>495</v>
      </c>
      <c r="K338" s="34" t="s">
        <v>2198</v>
      </c>
      <c r="L338" s="93" t="s">
        <v>2211</v>
      </c>
      <c r="M338" s="93" t="s">
        <v>2212</v>
      </c>
      <c r="N338" s="93" t="s">
        <v>2213</v>
      </c>
      <c r="O338" s="93" t="s">
        <v>2214</v>
      </c>
      <c r="P338" s="117" t="s">
        <v>2215</v>
      </c>
      <c r="Q338" s="94" t="s">
        <v>2216</v>
      </c>
      <c r="R338" s="95">
        <v>1</v>
      </c>
      <c r="S338" s="19"/>
    </row>
    <row r="339" spans="7:19" ht="15" customHeight="1" x14ac:dyDescent="0.15">
      <c r="G339" s="146"/>
      <c r="H339" s="92">
        <v>94505</v>
      </c>
      <c r="I339" s="93" t="s">
        <v>242</v>
      </c>
      <c r="J339" s="93" t="s">
        <v>495</v>
      </c>
      <c r="K339" s="34" t="s">
        <v>2198</v>
      </c>
      <c r="L339" s="93" t="s">
        <v>2217</v>
      </c>
      <c r="M339" s="93" t="s">
        <v>2218</v>
      </c>
      <c r="N339" s="93" t="s">
        <v>2219</v>
      </c>
      <c r="O339" s="93" t="s">
        <v>2220</v>
      </c>
      <c r="P339" s="117" t="s">
        <v>2221</v>
      </c>
      <c r="Q339" s="94" t="s">
        <v>2222</v>
      </c>
      <c r="R339" s="95">
        <v>1</v>
      </c>
      <c r="S339" s="19"/>
    </row>
    <row r="340" spans="7:19" ht="15" customHeight="1" x14ac:dyDescent="0.15">
      <c r="H340" s="92">
        <v>94507</v>
      </c>
      <c r="I340" s="93" t="s">
        <v>242</v>
      </c>
      <c r="J340" s="93" t="s">
        <v>495</v>
      </c>
      <c r="K340" s="34" t="s">
        <v>2198</v>
      </c>
      <c r="L340" s="93" t="s">
        <v>2223</v>
      </c>
      <c r="M340" s="93" t="s">
        <v>2224</v>
      </c>
      <c r="N340" s="93" t="s">
        <v>2225</v>
      </c>
      <c r="O340" s="93" t="s">
        <v>2226</v>
      </c>
      <c r="P340" s="117" t="s">
        <v>2227</v>
      </c>
      <c r="Q340" s="94" t="s">
        <v>2228</v>
      </c>
      <c r="R340" s="95">
        <v>1</v>
      </c>
      <c r="S340" s="19"/>
    </row>
    <row r="341" spans="7:19" ht="15" customHeight="1" x14ac:dyDescent="0.15">
      <c r="H341" s="92">
        <v>94508</v>
      </c>
      <c r="I341" s="93" t="s">
        <v>242</v>
      </c>
      <c r="J341" s="93" t="s">
        <v>495</v>
      </c>
      <c r="K341" s="34" t="s">
        <v>2198</v>
      </c>
      <c r="L341" s="93" t="s">
        <v>2229</v>
      </c>
      <c r="M341" s="93" t="s">
        <v>2230</v>
      </c>
      <c r="N341" s="93" t="s">
        <v>2231</v>
      </c>
      <c r="O341" s="93" t="s">
        <v>2232</v>
      </c>
      <c r="P341" s="117" t="s">
        <v>2233</v>
      </c>
      <c r="Q341" s="94" t="s">
        <v>2234</v>
      </c>
      <c r="R341" s="95">
        <v>1</v>
      </c>
      <c r="S341" s="19"/>
    </row>
    <row r="342" spans="7:19" ht="15" customHeight="1" x14ac:dyDescent="0.15">
      <c r="H342" s="92">
        <v>94509</v>
      </c>
      <c r="I342" s="93" t="s">
        <v>242</v>
      </c>
      <c r="J342" s="93" t="s">
        <v>495</v>
      </c>
      <c r="K342" s="34" t="s">
        <v>2198</v>
      </c>
      <c r="L342" s="93" t="s">
        <v>2235</v>
      </c>
      <c r="M342" s="93" t="s">
        <v>2236</v>
      </c>
      <c r="N342" s="93" t="s">
        <v>2237</v>
      </c>
      <c r="O342" s="93" t="s">
        <v>2238</v>
      </c>
      <c r="P342" s="117" t="s">
        <v>2239</v>
      </c>
      <c r="Q342" s="94" t="s">
        <v>2240</v>
      </c>
      <c r="R342" s="95">
        <v>1</v>
      </c>
      <c r="S342" s="19"/>
    </row>
    <row r="343" spans="7:19" ht="15" customHeight="1" x14ac:dyDescent="0.15">
      <c r="H343" s="92">
        <v>94510</v>
      </c>
      <c r="I343" s="93" t="s">
        <v>242</v>
      </c>
      <c r="J343" s="93" t="s">
        <v>495</v>
      </c>
      <c r="K343" s="34" t="s">
        <v>2198</v>
      </c>
      <c r="L343" s="93" t="s">
        <v>2241</v>
      </c>
      <c r="M343" s="93" t="s">
        <v>2242</v>
      </c>
      <c r="N343" s="93" t="s">
        <v>2243</v>
      </c>
      <c r="O343" s="93" t="s">
        <v>2244</v>
      </c>
      <c r="P343" s="117" t="s">
        <v>2245</v>
      </c>
      <c r="Q343" s="94" t="s">
        <v>2246</v>
      </c>
      <c r="R343" s="95">
        <v>1</v>
      </c>
      <c r="S343" s="19"/>
    </row>
    <row r="344" spans="7:19" ht="15" customHeight="1" x14ac:dyDescent="0.15">
      <c r="H344" s="92">
        <v>94511</v>
      </c>
      <c r="I344" s="93" t="s">
        <v>242</v>
      </c>
      <c r="J344" s="93" t="s">
        <v>495</v>
      </c>
      <c r="K344" s="34" t="s">
        <v>2198</v>
      </c>
      <c r="L344" s="93" t="s">
        <v>2247</v>
      </c>
      <c r="M344" s="93" t="s">
        <v>2248</v>
      </c>
      <c r="N344" s="93" t="s">
        <v>2249</v>
      </c>
      <c r="O344" s="93" t="s">
        <v>2250</v>
      </c>
      <c r="P344" s="117" t="s">
        <v>2251</v>
      </c>
      <c r="Q344" s="94" t="s">
        <v>2252</v>
      </c>
      <c r="R344" s="95">
        <v>1</v>
      </c>
      <c r="S344" s="19"/>
    </row>
    <row r="345" spans="7:19" ht="15" customHeight="1" x14ac:dyDescent="0.15">
      <c r="H345" s="92">
        <v>94512</v>
      </c>
      <c r="I345" s="93" t="s">
        <v>242</v>
      </c>
      <c r="J345" s="93" t="s">
        <v>495</v>
      </c>
      <c r="K345" s="34" t="s">
        <v>2198</v>
      </c>
      <c r="L345" s="93" t="s">
        <v>2253</v>
      </c>
      <c r="M345" s="93" t="s">
        <v>2254</v>
      </c>
      <c r="N345" s="93" t="s">
        <v>2255</v>
      </c>
      <c r="O345" s="93" t="s">
        <v>2256</v>
      </c>
      <c r="P345" s="117" t="s">
        <v>2257</v>
      </c>
      <c r="Q345" s="94" t="s">
        <v>2252</v>
      </c>
      <c r="R345" s="95">
        <v>3</v>
      </c>
      <c r="S345" s="19"/>
    </row>
    <row r="346" spans="7:19" ht="15" customHeight="1" x14ac:dyDescent="0.15">
      <c r="H346" s="92">
        <v>94513</v>
      </c>
      <c r="I346" s="93" t="s">
        <v>242</v>
      </c>
      <c r="J346" s="93" t="s">
        <v>495</v>
      </c>
      <c r="K346" s="34" t="s">
        <v>2198</v>
      </c>
      <c r="L346" s="93" t="s">
        <v>2258</v>
      </c>
      <c r="M346" s="93" t="s">
        <v>2259</v>
      </c>
      <c r="N346" s="93" t="s">
        <v>2260</v>
      </c>
      <c r="O346" s="93" t="s">
        <v>2261</v>
      </c>
      <c r="P346" s="117" t="s">
        <v>2262</v>
      </c>
      <c r="Q346" s="94" t="s">
        <v>2263</v>
      </c>
      <c r="R346" s="95">
        <v>1</v>
      </c>
      <c r="S346" s="19"/>
    </row>
    <row r="347" spans="7:19" ht="15" customHeight="1" x14ac:dyDescent="0.15">
      <c r="H347" s="92">
        <v>94514</v>
      </c>
      <c r="I347" s="93" t="s">
        <v>242</v>
      </c>
      <c r="J347" s="93" t="s">
        <v>495</v>
      </c>
      <c r="K347" s="34" t="s">
        <v>2198</v>
      </c>
      <c r="L347" s="93" t="s">
        <v>2264</v>
      </c>
      <c r="M347" s="93" t="s">
        <v>2265</v>
      </c>
      <c r="N347" s="93" t="s">
        <v>2266</v>
      </c>
      <c r="O347" s="93" t="s">
        <v>2267</v>
      </c>
      <c r="P347" s="117" t="s">
        <v>2268</v>
      </c>
      <c r="Q347" s="94" t="s">
        <v>2269</v>
      </c>
      <c r="R347" s="95">
        <v>1</v>
      </c>
      <c r="S347" s="19"/>
    </row>
    <row r="348" spans="7:19" ht="15" customHeight="1" x14ac:dyDescent="0.15">
      <c r="H348" s="92">
        <v>94602</v>
      </c>
      <c r="I348" s="93" t="s">
        <v>242</v>
      </c>
      <c r="J348" s="93" t="s">
        <v>502</v>
      </c>
      <c r="K348" s="34" t="s">
        <v>2270</v>
      </c>
      <c r="L348" s="93" t="s">
        <v>2271</v>
      </c>
      <c r="M348" s="93" t="s">
        <v>2272</v>
      </c>
      <c r="N348" s="93" t="s">
        <v>2273</v>
      </c>
      <c r="O348" s="93" t="s">
        <v>2274</v>
      </c>
      <c r="P348" s="117" t="s">
        <v>2275</v>
      </c>
      <c r="Q348" s="94" t="s">
        <v>2276</v>
      </c>
      <c r="R348" s="95">
        <v>1</v>
      </c>
      <c r="S348" s="19"/>
    </row>
    <row r="349" spans="7:19" ht="15" customHeight="1" x14ac:dyDescent="0.15">
      <c r="H349" s="92">
        <v>94605</v>
      </c>
      <c r="I349" s="93" t="s">
        <v>242</v>
      </c>
      <c r="J349" s="93" t="s">
        <v>502</v>
      </c>
      <c r="K349" s="34" t="s">
        <v>2270</v>
      </c>
      <c r="L349" s="93" t="s">
        <v>2277</v>
      </c>
      <c r="M349" s="93" t="s">
        <v>2278</v>
      </c>
      <c r="N349" s="93" t="s">
        <v>2279</v>
      </c>
      <c r="O349" s="93" t="s">
        <v>2280</v>
      </c>
      <c r="P349" s="117" t="s">
        <v>2281</v>
      </c>
      <c r="Q349" s="94" t="s">
        <v>2282</v>
      </c>
      <c r="R349" s="95">
        <v>1</v>
      </c>
      <c r="S349" s="19"/>
    </row>
    <row r="350" spans="7:19" ht="15" customHeight="1" x14ac:dyDescent="0.15">
      <c r="H350" s="92">
        <v>94606</v>
      </c>
      <c r="I350" s="93" t="s">
        <v>242</v>
      </c>
      <c r="J350" s="93" t="s">
        <v>502</v>
      </c>
      <c r="K350" s="34" t="s">
        <v>2270</v>
      </c>
      <c r="L350" s="93" t="s">
        <v>2283</v>
      </c>
      <c r="M350" s="93" t="s">
        <v>2284</v>
      </c>
      <c r="N350" s="93" t="s">
        <v>2285</v>
      </c>
      <c r="O350" s="93" t="s">
        <v>2286</v>
      </c>
      <c r="P350" s="117" t="s">
        <v>2287</v>
      </c>
      <c r="Q350" s="94" t="s">
        <v>2288</v>
      </c>
      <c r="R350" s="95">
        <v>1</v>
      </c>
      <c r="S350" s="19"/>
    </row>
    <row r="351" spans="7:19" ht="15" customHeight="1" x14ac:dyDescent="0.15">
      <c r="H351" s="92">
        <v>94607</v>
      </c>
      <c r="I351" s="93" t="s">
        <v>242</v>
      </c>
      <c r="J351" s="93" t="s">
        <v>502</v>
      </c>
      <c r="K351" s="34" t="s">
        <v>2270</v>
      </c>
      <c r="L351" s="93" t="s">
        <v>2289</v>
      </c>
      <c r="M351" s="93" t="s">
        <v>2290</v>
      </c>
      <c r="N351" s="93" t="s">
        <v>2291</v>
      </c>
      <c r="O351" s="93" t="s">
        <v>2292</v>
      </c>
      <c r="P351" s="117" t="s">
        <v>2293</v>
      </c>
      <c r="Q351" s="94" t="s">
        <v>2294</v>
      </c>
      <c r="R351" s="95">
        <v>1</v>
      </c>
      <c r="S351" s="19"/>
    </row>
    <row r="352" spans="7:19" ht="15" customHeight="1" x14ac:dyDescent="0.15">
      <c r="H352" s="92">
        <v>94608</v>
      </c>
      <c r="I352" s="93" t="s">
        <v>242</v>
      </c>
      <c r="J352" s="93" t="s">
        <v>502</v>
      </c>
      <c r="K352" s="34" t="s">
        <v>2270</v>
      </c>
      <c r="L352" s="93" t="s">
        <v>2295</v>
      </c>
      <c r="M352" s="93" t="s">
        <v>2296</v>
      </c>
      <c r="N352" s="93" t="s">
        <v>2297</v>
      </c>
      <c r="O352" s="93" t="s">
        <v>2298</v>
      </c>
      <c r="P352" s="117" t="s">
        <v>2299</v>
      </c>
      <c r="Q352" s="94" t="s">
        <v>2300</v>
      </c>
      <c r="R352" s="95">
        <v>1</v>
      </c>
      <c r="S352" s="19"/>
    </row>
    <row r="353" spans="8:19" ht="15" customHeight="1" x14ac:dyDescent="0.15">
      <c r="H353" s="92">
        <v>94609</v>
      </c>
      <c r="I353" s="93" t="s">
        <v>242</v>
      </c>
      <c r="J353" s="93" t="s">
        <v>502</v>
      </c>
      <c r="K353" s="34" t="s">
        <v>2270</v>
      </c>
      <c r="L353" s="93" t="s">
        <v>2301</v>
      </c>
      <c r="M353" s="93" t="s">
        <v>2302</v>
      </c>
      <c r="N353" s="93" t="s">
        <v>2303</v>
      </c>
      <c r="O353" s="93" t="s">
        <v>2304</v>
      </c>
      <c r="P353" s="117" t="s">
        <v>2305</v>
      </c>
      <c r="Q353" s="94" t="s">
        <v>2306</v>
      </c>
      <c r="R353" s="95">
        <v>1</v>
      </c>
      <c r="S353" s="19"/>
    </row>
    <row r="354" spans="8:19" ht="15" customHeight="1" x14ac:dyDescent="0.15">
      <c r="H354" s="92">
        <v>94610</v>
      </c>
      <c r="I354" s="93" t="s">
        <v>242</v>
      </c>
      <c r="J354" s="93" t="s">
        <v>502</v>
      </c>
      <c r="K354" s="34" t="s">
        <v>2270</v>
      </c>
      <c r="L354" s="93" t="s">
        <v>2307</v>
      </c>
      <c r="M354" s="93" t="s">
        <v>2308</v>
      </c>
      <c r="N354" s="93" t="s">
        <v>2309</v>
      </c>
      <c r="O354" s="93" t="s">
        <v>2310</v>
      </c>
      <c r="P354" s="117" t="s">
        <v>2311</v>
      </c>
      <c r="Q354" s="94" t="s">
        <v>2312</v>
      </c>
      <c r="R354" s="95">
        <v>1</v>
      </c>
      <c r="S354" s="19"/>
    </row>
    <row r="355" spans="8:19" ht="15" customHeight="1" x14ac:dyDescent="0.15">
      <c r="H355" s="92">
        <v>94611</v>
      </c>
      <c r="I355" s="93" t="s">
        <v>242</v>
      </c>
      <c r="J355" s="93" t="s">
        <v>502</v>
      </c>
      <c r="K355" s="34" t="s">
        <v>2270</v>
      </c>
      <c r="L355" s="93" t="s">
        <v>2313</v>
      </c>
      <c r="M355" s="93" t="s">
        <v>2314</v>
      </c>
      <c r="N355" s="93" t="s">
        <v>2315</v>
      </c>
      <c r="O355" s="93" t="s">
        <v>2316</v>
      </c>
      <c r="P355" s="117" t="s">
        <v>2317</v>
      </c>
      <c r="Q355" s="94" t="s">
        <v>2318</v>
      </c>
      <c r="R355" s="95">
        <v>1</v>
      </c>
      <c r="S355" s="19"/>
    </row>
    <row r="356" spans="8:19" ht="15" customHeight="1" x14ac:dyDescent="0.15">
      <c r="H356" s="92">
        <v>94612</v>
      </c>
      <c r="I356" s="93" t="s">
        <v>242</v>
      </c>
      <c r="J356" s="93" t="s">
        <v>502</v>
      </c>
      <c r="K356" s="34" t="s">
        <v>2270</v>
      </c>
      <c r="L356" s="93" t="s">
        <v>2319</v>
      </c>
      <c r="M356" s="93" t="s">
        <v>2320</v>
      </c>
      <c r="N356" s="93" t="s">
        <v>2321</v>
      </c>
      <c r="O356" s="93" t="s">
        <v>2322</v>
      </c>
      <c r="P356" s="117" t="s">
        <v>2323</v>
      </c>
      <c r="Q356" s="94" t="s">
        <v>2324</v>
      </c>
      <c r="R356" s="95">
        <v>1</v>
      </c>
      <c r="S356" s="19"/>
    </row>
    <row r="357" spans="8:19" ht="15" customHeight="1" x14ac:dyDescent="0.15">
      <c r="H357" s="92">
        <v>94701</v>
      </c>
      <c r="I357" s="93" t="s">
        <v>242</v>
      </c>
      <c r="J357" s="93" t="s">
        <v>509</v>
      </c>
      <c r="K357" s="34" t="s">
        <v>2325</v>
      </c>
      <c r="L357" s="93" t="s">
        <v>2326</v>
      </c>
      <c r="M357" s="93" t="s">
        <v>2327</v>
      </c>
      <c r="N357" s="93" t="s">
        <v>2328</v>
      </c>
      <c r="O357" s="93" t="s">
        <v>2329</v>
      </c>
      <c r="P357" s="117" t="s">
        <v>2330</v>
      </c>
      <c r="Q357" s="94" t="s">
        <v>2331</v>
      </c>
      <c r="R357" s="95">
        <v>1</v>
      </c>
      <c r="S357" s="19"/>
    </row>
    <row r="358" spans="8:19" ht="15" customHeight="1" x14ac:dyDescent="0.15">
      <c r="H358" s="92">
        <v>94702</v>
      </c>
      <c r="I358" s="93" t="s">
        <v>242</v>
      </c>
      <c r="J358" s="93" t="s">
        <v>509</v>
      </c>
      <c r="K358" s="34" t="s">
        <v>2325</v>
      </c>
      <c r="L358" s="93" t="s">
        <v>2332</v>
      </c>
      <c r="M358" s="93" t="s">
        <v>2333</v>
      </c>
      <c r="N358" s="93" t="s">
        <v>2334</v>
      </c>
      <c r="O358" s="93" t="s">
        <v>2335</v>
      </c>
      <c r="P358" s="117" t="s">
        <v>2336</v>
      </c>
      <c r="Q358" s="94" t="s">
        <v>2337</v>
      </c>
      <c r="R358" s="95">
        <v>1</v>
      </c>
      <c r="S358" s="19"/>
    </row>
    <row r="359" spans="8:19" ht="15" customHeight="1" x14ac:dyDescent="0.15">
      <c r="H359" s="92">
        <v>94703</v>
      </c>
      <c r="I359" s="93" t="s">
        <v>242</v>
      </c>
      <c r="J359" s="93" t="s">
        <v>509</v>
      </c>
      <c r="K359" s="34" t="s">
        <v>2325</v>
      </c>
      <c r="L359" s="93" t="s">
        <v>2338</v>
      </c>
      <c r="M359" s="93" t="s">
        <v>2339</v>
      </c>
      <c r="N359" s="93" t="s">
        <v>2340</v>
      </c>
      <c r="O359" s="93" t="s">
        <v>2341</v>
      </c>
      <c r="P359" s="117" t="s">
        <v>2342</v>
      </c>
      <c r="Q359" s="94" t="s">
        <v>2343</v>
      </c>
      <c r="R359" s="95">
        <v>1</v>
      </c>
      <c r="S359" s="19"/>
    </row>
    <row r="360" spans="8:19" ht="15" customHeight="1" x14ac:dyDescent="0.15">
      <c r="H360" s="92">
        <v>94704</v>
      </c>
      <c r="I360" s="93" t="s">
        <v>242</v>
      </c>
      <c r="J360" s="93" t="s">
        <v>509</v>
      </c>
      <c r="K360" s="34" t="s">
        <v>2325</v>
      </c>
      <c r="L360" s="93" t="s">
        <v>2344</v>
      </c>
      <c r="M360" s="93" t="s">
        <v>2345</v>
      </c>
      <c r="N360" s="93" t="s">
        <v>2346</v>
      </c>
      <c r="O360" s="93" t="s">
        <v>2347</v>
      </c>
      <c r="P360" s="117" t="s">
        <v>2348</v>
      </c>
      <c r="Q360" s="94" t="s">
        <v>2349</v>
      </c>
      <c r="R360" s="95">
        <v>1</v>
      </c>
      <c r="S360" s="19"/>
    </row>
    <row r="361" spans="8:19" ht="15" customHeight="1" x14ac:dyDescent="0.15">
      <c r="H361" s="92">
        <v>94706</v>
      </c>
      <c r="I361" s="93" t="s">
        <v>242</v>
      </c>
      <c r="J361" s="93" t="s">
        <v>509</v>
      </c>
      <c r="K361" s="34" t="s">
        <v>2325</v>
      </c>
      <c r="L361" s="93" t="s">
        <v>2350</v>
      </c>
      <c r="M361" s="93" t="s">
        <v>2351</v>
      </c>
      <c r="N361" s="93" t="s">
        <v>2352</v>
      </c>
      <c r="O361" s="93" t="s">
        <v>2353</v>
      </c>
      <c r="P361" s="117" t="s">
        <v>2354</v>
      </c>
      <c r="Q361" s="94" t="s">
        <v>2355</v>
      </c>
      <c r="R361" s="95">
        <v>1</v>
      </c>
      <c r="S361" s="19"/>
    </row>
    <row r="362" spans="8:19" ht="15" customHeight="1" x14ac:dyDescent="0.15">
      <c r="H362" s="92">
        <v>94708</v>
      </c>
      <c r="I362" s="93" t="s">
        <v>242</v>
      </c>
      <c r="J362" s="93" t="s">
        <v>509</v>
      </c>
      <c r="K362" s="34" t="s">
        <v>2325</v>
      </c>
      <c r="L362" s="93" t="s">
        <v>2356</v>
      </c>
      <c r="M362" s="93" t="s">
        <v>2357</v>
      </c>
      <c r="N362" s="93" t="s">
        <v>2358</v>
      </c>
      <c r="O362" s="93" t="s">
        <v>2359</v>
      </c>
      <c r="P362" s="117" t="s">
        <v>2360</v>
      </c>
      <c r="Q362" s="94" t="s">
        <v>2361</v>
      </c>
      <c r="R362" s="95">
        <v>1</v>
      </c>
      <c r="S362" s="19"/>
    </row>
    <row r="363" spans="8:19" ht="15" customHeight="1" x14ac:dyDescent="0.15">
      <c r="H363" s="92">
        <v>94709</v>
      </c>
      <c r="I363" s="93" t="s">
        <v>242</v>
      </c>
      <c r="J363" s="93" t="s">
        <v>509</v>
      </c>
      <c r="K363" s="34" t="s">
        <v>2325</v>
      </c>
      <c r="L363" s="93" t="s">
        <v>2362</v>
      </c>
      <c r="M363" s="93" t="s">
        <v>2363</v>
      </c>
      <c r="N363" s="93" t="s">
        <v>2364</v>
      </c>
      <c r="O363" s="93" t="s">
        <v>2365</v>
      </c>
      <c r="P363" s="117" t="s">
        <v>2366</v>
      </c>
      <c r="Q363" s="94" t="s">
        <v>2367</v>
      </c>
      <c r="R363" s="95">
        <v>1</v>
      </c>
      <c r="S363" s="19"/>
    </row>
    <row r="364" spans="8:19" ht="15" customHeight="1" x14ac:dyDescent="0.15">
      <c r="H364" s="92">
        <v>94710</v>
      </c>
      <c r="I364" s="93" t="s">
        <v>242</v>
      </c>
      <c r="J364" s="93" t="s">
        <v>509</v>
      </c>
      <c r="K364" s="34" t="s">
        <v>2325</v>
      </c>
      <c r="L364" s="93" t="s">
        <v>2368</v>
      </c>
      <c r="M364" s="93" t="s">
        <v>2369</v>
      </c>
      <c r="N364" s="93" t="s">
        <v>2370</v>
      </c>
      <c r="O364" s="93" t="s">
        <v>2371</v>
      </c>
      <c r="P364" s="117" t="s">
        <v>2372</v>
      </c>
      <c r="Q364" s="94" t="s">
        <v>2373</v>
      </c>
      <c r="R364" s="95">
        <v>1</v>
      </c>
      <c r="S364" s="19"/>
    </row>
    <row r="365" spans="8:19" ht="15" customHeight="1" x14ac:dyDescent="0.15">
      <c r="H365" s="92">
        <v>94801</v>
      </c>
      <c r="I365" s="93" t="s">
        <v>242</v>
      </c>
      <c r="J365" s="93" t="s">
        <v>516</v>
      </c>
      <c r="K365" s="34" t="s">
        <v>2374</v>
      </c>
      <c r="L365" s="93" t="s">
        <v>2375</v>
      </c>
      <c r="M365" s="93" t="s">
        <v>2376</v>
      </c>
      <c r="N365" s="93" t="s">
        <v>2377</v>
      </c>
      <c r="O365" s="93" t="s">
        <v>2378</v>
      </c>
      <c r="P365" s="117" t="s">
        <v>2379</v>
      </c>
      <c r="Q365" s="94" t="s">
        <v>2380</v>
      </c>
      <c r="R365" s="95">
        <v>1</v>
      </c>
      <c r="S365" s="19"/>
    </row>
    <row r="366" spans="8:19" ht="15" customHeight="1" x14ac:dyDescent="0.15">
      <c r="H366" s="92">
        <v>94802</v>
      </c>
      <c r="I366" s="93" t="s">
        <v>242</v>
      </c>
      <c r="J366" s="93" t="s">
        <v>516</v>
      </c>
      <c r="K366" s="34" t="s">
        <v>2374</v>
      </c>
      <c r="L366" s="93" t="s">
        <v>2381</v>
      </c>
      <c r="M366" s="93" t="s">
        <v>2382</v>
      </c>
      <c r="N366" s="93" t="s">
        <v>2383</v>
      </c>
      <c r="O366" s="93" t="s">
        <v>2384</v>
      </c>
      <c r="P366" s="117" t="s">
        <v>2385</v>
      </c>
      <c r="Q366" s="94" t="s">
        <v>2386</v>
      </c>
      <c r="R366" s="95">
        <v>1</v>
      </c>
      <c r="S366" s="19"/>
    </row>
    <row r="367" spans="8:19" ht="15" customHeight="1" x14ac:dyDescent="0.15">
      <c r="H367" s="92">
        <v>94803</v>
      </c>
      <c r="I367" s="93" t="s">
        <v>242</v>
      </c>
      <c r="J367" s="93" t="s">
        <v>516</v>
      </c>
      <c r="K367" s="34" t="s">
        <v>2374</v>
      </c>
      <c r="L367" s="93" t="s">
        <v>2387</v>
      </c>
      <c r="M367" s="93" t="s">
        <v>2388</v>
      </c>
      <c r="N367" s="93" t="s">
        <v>2389</v>
      </c>
      <c r="O367" s="93" t="s">
        <v>2390</v>
      </c>
      <c r="P367" s="117" t="s">
        <v>2391</v>
      </c>
      <c r="Q367" s="94" t="s">
        <v>2392</v>
      </c>
      <c r="R367" s="95">
        <v>1</v>
      </c>
      <c r="S367" s="19"/>
    </row>
    <row r="368" spans="8:19" ht="15" customHeight="1" x14ac:dyDescent="0.15">
      <c r="H368" s="92">
        <v>94806</v>
      </c>
      <c r="I368" s="93" t="s">
        <v>242</v>
      </c>
      <c r="J368" s="93" t="s">
        <v>516</v>
      </c>
      <c r="K368" s="34" t="s">
        <v>2374</v>
      </c>
      <c r="L368" s="93" t="s">
        <v>2393</v>
      </c>
      <c r="M368" s="93" t="s">
        <v>2394</v>
      </c>
      <c r="N368" s="93" t="s">
        <v>2395</v>
      </c>
      <c r="O368" s="93" t="s">
        <v>2396</v>
      </c>
      <c r="P368" s="117" t="s">
        <v>2397</v>
      </c>
      <c r="Q368" s="94" t="s">
        <v>2398</v>
      </c>
      <c r="R368" s="95">
        <v>1</v>
      </c>
      <c r="S368" s="19"/>
    </row>
    <row r="369" spans="8:19" ht="15" customHeight="1" x14ac:dyDescent="0.15">
      <c r="H369" s="92">
        <v>94808</v>
      </c>
      <c r="I369" s="93" t="s">
        <v>242</v>
      </c>
      <c r="J369" s="93" t="s">
        <v>516</v>
      </c>
      <c r="K369" s="34" t="s">
        <v>2399</v>
      </c>
      <c r="L369" s="93" t="s">
        <v>2400</v>
      </c>
      <c r="M369" s="93" t="s">
        <v>2401</v>
      </c>
      <c r="N369" s="93" t="s">
        <v>2402</v>
      </c>
      <c r="O369" s="93" t="s">
        <v>2403</v>
      </c>
      <c r="P369" s="117" t="s">
        <v>2404</v>
      </c>
      <c r="Q369" s="94" t="s">
        <v>2405</v>
      </c>
      <c r="R369" s="95">
        <v>1</v>
      </c>
      <c r="S369" s="19"/>
    </row>
    <row r="370" spans="8:19" ht="15" customHeight="1" x14ac:dyDescent="0.15">
      <c r="H370" s="92">
        <v>94810</v>
      </c>
      <c r="I370" s="93" t="s">
        <v>242</v>
      </c>
      <c r="J370" s="93" t="s">
        <v>516</v>
      </c>
      <c r="K370" s="34" t="s">
        <v>2374</v>
      </c>
      <c r="L370" s="93" t="s">
        <v>2406</v>
      </c>
      <c r="M370" s="93" t="s">
        <v>2407</v>
      </c>
      <c r="N370" s="93" t="s">
        <v>2408</v>
      </c>
      <c r="O370" s="93" t="s">
        <v>2409</v>
      </c>
      <c r="P370" s="117" t="s">
        <v>2410</v>
      </c>
      <c r="Q370" s="94" t="s">
        <v>2411</v>
      </c>
      <c r="R370" s="95">
        <v>1</v>
      </c>
      <c r="S370" s="19"/>
    </row>
    <row r="371" spans="8:19" ht="15" customHeight="1" x14ac:dyDescent="0.15">
      <c r="H371" s="92">
        <v>94813</v>
      </c>
      <c r="I371" s="93" t="s">
        <v>242</v>
      </c>
      <c r="J371" s="93" t="s">
        <v>516</v>
      </c>
      <c r="K371" s="34" t="s">
        <v>2374</v>
      </c>
      <c r="L371" s="93" t="s">
        <v>2412</v>
      </c>
      <c r="M371" s="93" t="s">
        <v>2413</v>
      </c>
      <c r="N371" s="93" t="s">
        <v>2414</v>
      </c>
      <c r="O371" s="93" t="s">
        <v>2415</v>
      </c>
      <c r="P371" s="117" t="s">
        <v>2416</v>
      </c>
      <c r="Q371" s="94" t="s">
        <v>2417</v>
      </c>
      <c r="R371" s="95">
        <v>1</v>
      </c>
      <c r="S371" s="19"/>
    </row>
    <row r="372" spans="8:19" ht="15" customHeight="1" x14ac:dyDescent="0.15">
      <c r="H372" s="92">
        <v>94814</v>
      </c>
      <c r="I372" s="93" t="s">
        <v>242</v>
      </c>
      <c r="J372" s="93" t="s">
        <v>516</v>
      </c>
      <c r="K372" s="34" t="s">
        <v>2374</v>
      </c>
      <c r="L372" s="93" t="s">
        <v>2418</v>
      </c>
      <c r="M372" s="93" t="s">
        <v>2419</v>
      </c>
      <c r="N372" s="93" t="s">
        <v>2420</v>
      </c>
      <c r="O372" s="93" t="s">
        <v>2421</v>
      </c>
      <c r="P372" s="117" t="s">
        <v>2422</v>
      </c>
      <c r="Q372" s="94" t="s">
        <v>2423</v>
      </c>
      <c r="R372" s="95">
        <v>1</v>
      </c>
      <c r="S372" s="19"/>
    </row>
    <row r="373" spans="8:19" ht="15" customHeight="1" x14ac:dyDescent="0.15">
      <c r="H373" s="92">
        <v>94815</v>
      </c>
      <c r="I373" s="93" t="s">
        <v>242</v>
      </c>
      <c r="J373" s="93" t="s">
        <v>516</v>
      </c>
      <c r="K373" s="34" t="s">
        <v>2374</v>
      </c>
      <c r="L373" s="93" t="s">
        <v>2424</v>
      </c>
      <c r="M373" s="93" t="s">
        <v>2425</v>
      </c>
      <c r="N373" s="93" t="s">
        <v>2426</v>
      </c>
      <c r="O373" s="93" t="s">
        <v>2427</v>
      </c>
      <c r="P373" s="117" t="s">
        <v>2428</v>
      </c>
      <c r="Q373" s="94" t="s">
        <v>2429</v>
      </c>
      <c r="R373" s="95">
        <v>1</v>
      </c>
      <c r="S373" s="19"/>
    </row>
    <row r="374" spans="8:19" ht="15" customHeight="1" x14ac:dyDescent="0.15">
      <c r="H374" s="92">
        <v>94816</v>
      </c>
      <c r="I374" s="93" t="s">
        <v>242</v>
      </c>
      <c r="J374" s="93" t="s">
        <v>516</v>
      </c>
      <c r="K374" s="34" t="s">
        <v>2374</v>
      </c>
      <c r="L374" s="93" t="s">
        <v>2430</v>
      </c>
      <c r="M374" s="93" t="s">
        <v>2431</v>
      </c>
      <c r="N374" s="93" t="s">
        <v>2432</v>
      </c>
      <c r="O374" s="93" t="s">
        <v>2433</v>
      </c>
      <c r="P374" s="117" t="s">
        <v>2434</v>
      </c>
      <c r="Q374" s="94" t="s">
        <v>2435</v>
      </c>
      <c r="R374" s="95">
        <v>1</v>
      </c>
      <c r="S374" s="19"/>
    </row>
    <row r="375" spans="8:19" ht="15" customHeight="1" x14ac:dyDescent="0.15">
      <c r="H375" s="92">
        <v>94817</v>
      </c>
      <c r="I375" s="93" t="s">
        <v>242</v>
      </c>
      <c r="J375" s="93" t="s">
        <v>516</v>
      </c>
      <c r="K375" s="34" t="s">
        <v>2374</v>
      </c>
      <c r="L375" s="93" t="s">
        <v>2436</v>
      </c>
      <c r="M375" s="93" t="s">
        <v>2437</v>
      </c>
      <c r="N375" s="93" t="s">
        <v>2438</v>
      </c>
      <c r="O375" s="93" t="s">
        <v>2439</v>
      </c>
      <c r="P375" s="117" t="s">
        <v>2440</v>
      </c>
      <c r="Q375" s="94" t="s">
        <v>2441</v>
      </c>
      <c r="R375" s="95">
        <v>1</v>
      </c>
      <c r="S375" s="19"/>
    </row>
    <row r="376" spans="8:19" ht="15" customHeight="1" x14ac:dyDescent="0.15">
      <c r="H376" s="92">
        <v>94901</v>
      </c>
      <c r="I376" s="93" t="s">
        <v>242</v>
      </c>
      <c r="J376" s="93" t="s">
        <v>523</v>
      </c>
      <c r="K376" s="34" t="s">
        <v>2442</v>
      </c>
      <c r="L376" s="93" t="s">
        <v>2443</v>
      </c>
      <c r="M376" s="93" t="s">
        <v>2444</v>
      </c>
      <c r="N376" s="93" t="s">
        <v>2445</v>
      </c>
      <c r="O376" s="93" t="s">
        <v>2446</v>
      </c>
      <c r="P376" s="117" t="s">
        <v>2447</v>
      </c>
      <c r="Q376" s="94" t="s">
        <v>2448</v>
      </c>
      <c r="R376" s="95">
        <v>1</v>
      </c>
      <c r="S376" s="19"/>
    </row>
    <row r="377" spans="8:19" ht="15" customHeight="1" x14ac:dyDescent="0.15">
      <c r="H377" s="92">
        <v>94902</v>
      </c>
      <c r="I377" s="93" t="s">
        <v>242</v>
      </c>
      <c r="J377" s="93" t="s">
        <v>523</v>
      </c>
      <c r="K377" s="34" t="s">
        <v>2442</v>
      </c>
      <c r="L377" s="93" t="s">
        <v>2443</v>
      </c>
      <c r="M377" s="93" t="s">
        <v>2444</v>
      </c>
      <c r="N377" s="93" t="s">
        <v>2445</v>
      </c>
      <c r="O377" s="93" t="s">
        <v>2446</v>
      </c>
      <c r="P377" s="117" t="s">
        <v>2447</v>
      </c>
      <c r="Q377" s="94" t="s">
        <v>2448</v>
      </c>
      <c r="R377" s="95">
        <v>2</v>
      </c>
      <c r="S377" s="19"/>
    </row>
    <row r="378" spans="8:19" ht="15" customHeight="1" x14ac:dyDescent="0.15">
      <c r="H378" s="92">
        <v>94903</v>
      </c>
      <c r="I378" s="93" t="s">
        <v>242</v>
      </c>
      <c r="J378" s="93" t="s">
        <v>523</v>
      </c>
      <c r="K378" s="34" t="s">
        <v>2442</v>
      </c>
      <c r="L378" s="93" t="s">
        <v>2449</v>
      </c>
      <c r="M378" s="93" t="s">
        <v>2450</v>
      </c>
      <c r="N378" s="93" t="s">
        <v>2451</v>
      </c>
      <c r="O378" s="93" t="s">
        <v>2452</v>
      </c>
      <c r="P378" s="117" t="s">
        <v>2453</v>
      </c>
      <c r="Q378" s="94" t="s">
        <v>2454</v>
      </c>
      <c r="R378" s="95">
        <v>1</v>
      </c>
      <c r="S378" s="19"/>
    </row>
    <row r="379" spans="8:19" ht="15" customHeight="1" x14ac:dyDescent="0.15">
      <c r="H379" s="92">
        <v>94904</v>
      </c>
      <c r="I379" s="93" t="s">
        <v>242</v>
      </c>
      <c r="J379" s="93" t="s">
        <v>523</v>
      </c>
      <c r="K379" s="34" t="s">
        <v>2442</v>
      </c>
      <c r="L379" s="93" t="s">
        <v>2449</v>
      </c>
      <c r="M379" s="93" t="s">
        <v>2450</v>
      </c>
      <c r="N379" s="93" t="s">
        <v>2451</v>
      </c>
      <c r="O379" s="93" t="s">
        <v>2452</v>
      </c>
      <c r="P379" s="117" t="s">
        <v>2453</v>
      </c>
      <c r="Q379" s="94" t="s">
        <v>2454</v>
      </c>
      <c r="R379" s="95">
        <v>2</v>
      </c>
      <c r="S379" s="19"/>
    </row>
    <row r="380" spans="8:19" ht="15" customHeight="1" x14ac:dyDescent="0.15">
      <c r="H380" s="92">
        <v>94905</v>
      </c>
      <c r="I380" s="93" t="s">
        <v>242</v>
      </c>
      <c r="J380" s="93" t="s">
        <v>523</v>
      </c>
      <c r="K380" s="34" t="s">
        <v>2442</v>
      </c>
      <c r="L380" s="93" t="s">
        <v>2455</v>
      </c>
      <c r="M380" s="93" t="s">
        <v>2456</v>
      </c>
      <c r="N380" s="93" t="s">
        <v>2457</v>
      </c>
      <c r="O380" s="93" t="s">
        <v>2458</v>
      </c>
      <c r="P380" s="117" t="s">
        <v>2459</v>
      </c>
      <c r="Q380" s="94" t="s">
        <v>2460</v>
      </c>
      <c r="R380" s="95">
        <v>1</v>
      </c>
      <c r="S380" s="19"/>
    </row>
    <row r="381" spans="8:19" ht="15" customHeight="1" x14ac:dyDescent="0.15">
      <c r="H381" s="92">
        <v>94906</v>
      </c>
      <c r="I381" s="93" t="s">
        <v>242</v>
      </c>
      <c r="J381" s="93" t="s">
        <v>523</v>
      </c>
      <c r="K381" s="34" t="s">
        <v>2442</v>
      </c>
      <c r="L381" s="93" t="s">
        <v>2461</v>
      </c>
      <c r="M381" s="93" t="s">
        <v>2462</v>
      </c>
      <c r="N381" s="93" t="s">
        <v>2463</v>
      </c>
      <c r="O381" s="93" t="s">
        <v>2464</v>
      </c>
      <c r="P381" s="117" t="s">
        <v>2465</v>
      </c>
      <c r="Q381" s="94" t="s">
        <v>2466</v>
      </c>
      <c r="R381" s="95">
        <v>1</v>
      </c>
      <c r="S381" s="19"/>
    </row>
    <row r="382" spans="8:19" ht="15" customHeight="1" x14ac:dyDescent="0.15">
      <c r="H382" s="92">
        <v>94907</v>
      </c>
      <c r="I382" s="93" t="s">
        <v>242</v>
      </c>
      <c r="J382" s="93" t="s">
        <v>523</v>
      </c>
      <c r="K382" s="34" t="s">
        <v>2442</v>
      </c>
      <c r="L382" s="93" t="s">
        <v>2467</v>
      </c>
      <c r="M382" s="93" t="s">
        <v>2468</v>
      </c>
      <c r="N382" s="93" t="s">
        <v>2469</v>
      </c>
      <c r="O382" s="93" t="s">
        <v>2470</v>
      </c>
      <c r="P382" s="117" t="s">
        <v>2471</v>
      </c>
      <c r="Q382" s="94" t="s">
        <v>2472</v>
      </c>
      <c r="R382" s="95">
        <v>1</v>
      </c>
      <c r="S382" s="19"/>
    </row>
    <row r="383" spans="8:19" ht="15" customHeight="1" x14ac:dyDescent="0.15">
      <c r="H383" s="92">
        <v>94908</v>
      </c>
      <c r="I383" s="93" t="s">
        <v>242</v>
      </c>
      <c r="J383" s="93" t="s">
        <v>523</v>
      </c>
      <c r="K383" s="34" t="s">
        <v>2442</v>
      </c>
      <c r="L383" s="93" t="s">
        <v>2473</v>
      </c>
      <c r="M383" s="93" t="s">
        <v>2474</v>
      </c>
      <c r="N383" s="93" t="s">
        <v>2475</v>
      </c>
      <c r="O383" s="93" t="s">
        <v>2476</v>
      </c>
      <c r="P383" s="117" t="s">
        <v>2477</v>
      </c>
      <c r="Q383" s="94" t="s">
        <v>2478</v>
      </c>
      <c r="R383" s="95">
        <v>1</v>
      </c>
      <c r="S383" s="19"/>
    </row>
    <row r="384" spans="8:19" ht="15" customHeight="1" x14ac:dyDescent="0.15">
      <c r="H384" s="92"/>
      <c r="I384" s="93"/>
      <c r="J384" s="93"/>
      <c r="K384" s="34"/>
      <c r="L384" s="93"/>
      <c r="M384" s="93"/>
      <c r="N384" s="93"/>
      <c r="O384" s="93"/>
      <c r="P384" s="117"/>
      <c r="Q384" s="94"/>
      <c r="R384" s="95"/>
      <c r="S384" s="19"/>
    </row>
    <row r="385" spans="8:19" ht="15" customHeight="1" x14ac:dyDescent="0.15">
      <c r="H385" s="92"/>
      <c r="I385" s="93"/>
      <c r="J385" s="93"/>
      <c r="K385" s="34"/>
      <c r="L385" s="93"/>
      <c r="M385" s="93"/>
      <c r="N385" s="93"/>
      <c r="O385" s="93"/>
      <c r="P385" s="117"/>
      <c r="Q385" s="94"/>
      <c r="R385" s="95"/>
      <c r="S385" s="19"/>
    </row>
    <row r="386" spans="8:19" ht="15" customHeight="1" x14ac:dyDescent="0.15">
      <c r="H386" s="92"/>
      <c r="I386" s="93"/>
      <c r="J386" s="93"/>
      <c r="K386" s="34"/>
      <c r="L386" s="93"/>
      <c r="M386" s="93"/>
      <c r="N386" s="93"/>
      <c r="O386" s="93"/>
      <c r="P386" s="117"/>
      <c r="Q386" s="94"/>
      <c r="R386" s="95"/>
      <c r="S386" s="19"/>
    </row>
    <row r="387" spans="8:19" ht="15" customHeight="1" x14ac:dyDescent="0.15">
      <c r="H387" s="92"/>
      <c r="I387" s="93"/>
      <c r="J387" s="93"/>
      <c r="K387" s="34"/>
      <c r="L387" s="93"/>
      <c r="M387" s="93"/>
      <c r="N387" s="93"/>
      <c r="O387" s="93"/>
      <c r="P387" s="117"/>
      <c r="Q387" s="94"/>
      <c r="R387" s="95"/>
      <c r="S387" s="19"/>
    </row>
    <row r="388" spans="8:19" ht="15" customHeight="1" x14ac:dyDescent="0.15">
      <c r="H388" s="92"/>
      <c r="I388" s="93"/>
      <c r="J388" s="93"/>
      <c r="K388" s="34"/>
      <c r="L388" s="93"/>
      <c r="M388" s="93"/>
      <c r="N388" s="93"/>
      <c r="O388" s="93"/>
      <c r="P388" s="117"/>
      <c r="Q388" s="94"/>
      <c r="R388" s="95"/>
      <c r="S388" s="19"/>
    </row>
    <row r="389" spans="8:19" ht="15" customHeight="1" x14ac:dyDescent="0.15">
      <c r="H389" s="92"/>
      <c r="I389" s="93"/>
      <c r="J389" s="93"/>
      <c r="K389" s="34"/>
      <c r="L389" s="93"/>
      <c r="M389" s="93"/>
      <c r="N389" s="93"/>
      <c r="O389" s="93"/>
      <c r="P389" s="117"/>
      <c r="Q389" s="94"/>
      <c r="R389" s="95"/>
      <c r="S389" s="19"/>
    </row>
    <row r="390" spans="8:19" ht="15" customHeight="1" x14ac:dyDescent="0.15">
      <c r="H390" s="92"/>
      <c r="I390" s="93"/>
      <c r="J390" s="93"/>
      <c r="K390" s="34"/>
      <c r="L390" s="93"/>
      <c r="M390" s="93"/>
      <c r="N390" s="93"/>
      <c r="O390" s="93"/>
      <c r="P390" s="117"/>
      <c r="Q390" s="94"/>
      <c r="R390" s="95"/>
      <c r="S390" s="19"/>
    </row>
    <row r="391" spans="8:19" ht="15" customHeight="1" x14ac:dyDescent="0.15">
      <c r="H391" s="92"/>
      <c r="I391" s="93"/>
      <c r="J391" s="93"/>
      <c r="K391" s="34"/>
      <c r="L391" s="93"/>
      <c r="M391" s="93"/>
      <c r="N391" s="93"/>
      <c r="O391" s="93"/>
      <c r="P391" s="117"/>
      <c r="Q391" s="94"/>
      <c r="R391" s="95"/>
      <c r="S391" s="19"/>
    </row>
    <row r="392" spans="8:19" ht="15" customHeight="1" x14ac:dyDescent="0.15">
      <c r="H392" s="92"/>
      <c r="I392" s="93"/>
      <c r="J392" s="93"/>
      <c r="K392" s="34"/>
      <c r="L392" s="93"/>
      <c r="M392" s="93"/>
      <c r="N392" s="93"/>
      <c r="O392" s="93"/>
      <c r="P392" s="117"/>
      <c r="Q392" s="94"/>
      <c r="R392" s="95"/>
      <c r="S392" s="19"/>
    </row>
    <row r="393" spans="8:19" ht="15" customHeight="1" x14ac:dyDescent="0.15">
      <c r="H393" s="92"/>
      <c r="I393" s="93"/>
      <c r="J393" s="93"/>
      <c r="K393" s="34"/>
      <c r="L393" s="93"/>
      <c r="M393" s="93"/>
      <c r="N393" s="93"/>
      <c r="O393" s="93"/>
      <c r="P393" s="117"/>
      <c r="Q393" s="94"/>
      <c r="R393" s="95"/>
      <c r="S393" s="19"/>
    </row>
    <row r="394" spans="8:19" ht="15" customHeight="1" x14ac:dyDescent="0.15">
      <c r="H394" s="92"/>
      <c r="I394" s="93"/>
      <c r="J394" s="93"/>
      <c r="K394" s="34"/>
      <c r="L394" s="93"/>
      <c r="M394" s="93"/>
      <c r="N394" s="93"/>
      <c r="O394" s="93"/>
      <c r="P394" s="117"/>
      <c r="Q394" s="94"/>
      <c r="R394" s="95"/>
      <c r="S394" s="19"/>
    </row>
    <row r="395" spans="8:19" ht="15" customHeight="1" x14ac:dyDescent="0.15">
      <c r="H395" s="92"/>
      <c r="I395" s="93"/>
      <c r="J395" s="93"/>
      <c r="K395" s="34"/>
      <c r="L395" s="93"/>
      <c r="M395" s="93"/>
      <c r="N395" s="93"/>
      <c r="O395" s="93"/>
      <c r="P395" s="117"/>
      <c r="Q395" s="94"/>
      <c r="R395" s="95"/>
      <c r="S395" s="19"/>
    </row>
    <row r="396" spans="8:19" ht="15" customHeight="1" x14ac:dyDescent="0.15">
      <c r="H396" s="92"/>
      <c r="I396" s="93"/>
      <c r="J396" s="93"/>
      <c r="K396" s="34"/>
      <c r="L396" s="93"/>
      <c r="M396" s="93"/>
      <c r="N396" s="93"/>
      <c r="O396" s="93"/>
      <c r="P396" s="117"/>
      <c r="Q396" s="94"/>
      <c r="R396" s="95"/>
      <c r="S396" s="19"/>
    </row>
    <row r="397" spans="8:19" ht="15" customHeight="1" x14ac:dyDescent="0.15">
      <c r="H397" s="92"/>
      <c r="I397" s="93"/>
      <c r="J397" s="93"/>
      <c r="K397" s="34"/>
      <c r="L397" s="93"/>
      <c r="M397" s="93"/>
      <c r="N397" s="93"/>
      <c r="O397" s="93"/>
      <c r="P397" s="117"/>
      <c r="Q397" s="94"/>
      <c r="R397" s="95"/>
      <c r="S397" s="19"/>
    </row>
    <row r="398" spans="8:19" ht="15" customHeight="1" x14ac:dyDescent="0.15">
      <c r="H398" s="92"/>
      <c r="I398" s="93"/>
      <c r="J398" s="93"/>
      <c r="K398" s="34"/>
      <c r="L398" s="93"/>
      <c r="M398" s="93"/>
      <c r="N398" s="93"/>
      <c r="O398" s="93"/>
      <c r="P398" s="117"/>
      <c r="Q398" s="94"/>
      <c r="R398" s="95"/>
      <c r="S398" s="19"/>
    </row>
    <row r="399" spans="8:19" ht="15" customHeight="1" x14ac:dyDescent="0.15">
      <c r="H399" s="92"/>
      <c r="I399" s="93"/>
      <c r="J399" s="93"/>
      <c r="K399" s="34"/>
      <c r="L399" s="93"/>
      <c r="M399" s="93"/>
      <c r="N399" s="93"/>
      <c r="O399" s="93"/>
      <c r="P399" s="117"/>
      <c r="Q399" s="94"/>
      <c r="R399" s="95"/>
      <c r="S399" s="19"/>
    </row>
    <row r="400" spans="8:19" ht="15" customHeight="1" x14ac:dyDescent="0.15">
      <c r="H400" s="92"/>
      <c r="I400" s="93"/>
      <c r="J400" s="93"/>
      <c r="K400" s="34"/>
      <c r="L400" s="93"/>
      <c r="M400" s="93"/>
      <c r="N400" s="93"/>
      <c r="O400" s="93"/>
      <c r="P400" s="117"/>
      <c r="Q400" s="94"/>
      <c r="R400" s="95"/>
      <c r="S400" s="19"/>
    </row>
    <row r="401" spans="8:18" ht="15" customHeight="1" x14ac:dyDescent="0.15">
      <c r="H401" s="92"/>
      <c r="I401" s="93"/>
      <c r="J401" s="93"/>
      <c r="K401" s="34"/>
      <c r="L401" s="93"/>
      <c r="M401" s="93"/>
      <c r="N401" s="93"/>
      <c r="O401" s="93"/>
      <c r="P401" s="117"/>
      <c r="Q401" s="94"/>
      <c r="R401" s="95"/>
    </row>
    <row r="402" spans="8:18" ht="15" customHeight="1" x14ac:dyDescent="0.15">
      <c r="H402" s="92"/>
      <c r="I402" s="93"/>
      <c r="J402" s="93"/>
      <c r="K402" s="34"/>
      <c r="L402" s="93"/>
      <c r="M402" s="93"/>
      <c r="N402" s="93"/>
      <c r="O402" s="93"/>
      <c r="P402" s="117"/>
      <c r="Q402" s="94"/>
      <c r="R402" s="95"/>
    </row>
    <row r="403" spans="8:18" ht="15" customHeight="1" x14ac:dyDescent="0.15">
      <c r="H403" s="92"/>
      <c r="I403" s="93"/>
      <c r="J403" s="93"/>
      <c r="K403" s="34"/>
      <c r="L403" s="93"/>
      <c r="M403" s="93"/>
      <c r="N403" s="93"/>
      <c r="O403" s="93"/>
      <c r="P403" s="117"/>
      <c r="Q403" s="94"/>
      <c r="R403" s="95"/>
    </row>
    <row r="404" spans="8:18" ht="15" customHeight="1" x14ac:dyDescent="0.15">
      <c r="H404" s="92"/>
      <c r="I404" s="93"/>
      <c r="J404" s="93"/>
      <c r="K404" s="34"/>
      <c r="L404" s="93"/>
      <c r="M404" s="93"/>
      <c r="N404" s="93"/>
      <c r="O404" s="93"/>
      <c r="P404" s="117"/>
      <c r="Q404" s="94"/>
      <c r="R404" s="95"/>
    </row>
    <row r="405" spans="8:18" ht="15" customHeight="1" x14ac:dyDescent="0.15">
      <c r="H405" s="92"/>
      <c r="I405" s="93"/>
      <c r="J405" s="93"/>
      <c r="K405" s="34"/>
      <c r="L405" s="93"/>
      <c r="M405" s="93"/>
      <c r="N405" s="93"/>
      <c r="O405" s="93"/>
      <c r="P405" s="117"/>
      <c r="Q405" s="94"/>
      <c r="R405" s="95"/>
    </row>
    <row r="406" spans="8:18" ht="15" customHeight="1" x14ac:dyDescent="0.15">
      <c r="H406" s="92"/>
      <c r="I406" s="93"/>
      <c r="J406" s="93"/>
      <c r="K406" s="34"/>
      <c r="L406" s="93"/>
      <c r="M406" s="93"/>
      <c r="N406" s="93"/>
      <c r="O406" s="93"/>
      <c r="P406" s="117"/>
      <c r="Q406" s="94"/>
      <c r="R406" s="95"/>
    </row>
    <row r="407" spans="8:18" ht="15" customHeight="1" x14ac:dyDescent="0.15">
      <c r="H407" s="92"/>
      <c r="I407" s="93"/>
      <c r="J407" s="93"/>
      <c r="K407" s="34"/>
      <c r="L407" s="93"/>
      <c r="M407" s="93"/>
      <c r="N407" s="93"/>
      <c r="O407" s="93"/>
      <c r="P407" s="117"/>
      <c r="Q407" s="94"/>
      <c r="R407" s="95"/>
    </row>
    <row r="408" spans="8:18" ht="15" customHeight="1" x14ac:dyDescent="0.15">
      <c r="H408" s="92"/>
      <c r="I408" s="93"/>
      <c r="J408" s="93"/>
      <c r="K408" s="34"/>
      <c r="L408" s="93"/>
      <c r="M408" s="93"/>
      <c r="N408" s="93"/>
      <c r="O408" s="93"/>
      <c r="P408" s="117"/>
      <c r="Q408" s="94"/>
      <c r="R408" s="95"/>
    </row>
    <row r="409" spans="8:18" ht="15" customHeight="1" x14ac:dyDescent="0.15">
      <c r="H409" s="92"/>
      <c r="I409" s="93"/>
      <c r="J409" s="93"/>
      <c r="K409" s="34"/>
      <c r="L409" s="93"/>
      <c r="M409" s="93"/>
      <c r="N409" s="93"/>
      <c r="O409" s="93"/>
      <c r="P409" s="117"/>
      <c r="Q409" s="94"/>
      <c r="R409" s="95"/>
    </row>
    <row r="410" spans="8:18" ht="15" customHeight="1" x14ac:dyDescent="0.15">
      <c r="H410" s="92"/>
      <c r="I410" s="93"/>
      <c r="J410" s="93"/>
      <c r="K410" s="34"/>
      <c r="L410" s="93"/>
      <c r="M410" s="93"/>
      <c r="N410" s="93"/>
      <c r="O410" s="93"/>
      <c r="P410" s="117"/>
      <c r="Q410" s="94"/>
      <c r="R410" s="95"/>
    </row>
    <row r="411" spans="8:18" ht="15" customHeight="1" x14ac:dyDescent="0.15">
      <c r="H411" s="92"/>
      <c r="I411" s="93"/>
      <c r="J411" s="93"/>
      <c r="K411" s="34"/>
      <c r="L411" s="93"/>
      <c r="M411" s="93"/>
      <c r="N411" s="93"/>
      <c r="O411" s="93"/>
      <c r="P411" s="117"/>
      <c r="Q411" s="94"/>
      <c r="R411" s="95"/>
    </row>
    <row r="412" spans="8:18" ht="15" customHeight="1" x14ac:dyDescent="0.15">
      <c r="H412" s="92"/>
      <c r="I412" s="93"/>
      <c r="J412" s="93"/>
      <c r="K412" s="34"/>
      <c r="L412" s="93"/>
      <c r="M412" s="93"/>
      <c r="N412" s="93"/>
      <c r="O412" s="93"/>
      <c r="P412" s="117"/>
      <c r="Q412" s="94"/>
      <c r="R412" s="95"/>
    </row>
    <row r="413" spans="8:18" ht="15" customHeight="1" x14ac:dyDescent="0.15">
      <c r="H413" s="92"/>
      <c r="I413" s="93"/>
      <c r="J413" s="93"/>
      <c r="K413" s="37"/>
      <c r="L413" s="93"/>
      <c r="M413" s="93"/>
      <c r="N413" s="93"/>
      <c r="O413" s="93"/>
      <c r="P413" s="117"/>
      <c r="Q413" s="94"/>
      <c r="R413" s="95"/>
    </row>
    <row r="414" spans="8:18" ht="15" customHeight="1" x14ac:dyDescent="0.15">
      <c r="H414" s="92"/>
      <c r="I414" s="93"/>
      <c r="J414" s="93"/>
      <c r="K414" s="37"/>
      <c r="L414" s="93"/>
      <c r="M414" s="93"/>
      <c r="N414" s="93"/>
      <c r="O414" s="93"/>
      <c r="P414" s="117"/>
      <c r="Q414" s="94"/>
      <c r="R414" s="95"/>
    </row>
    <row r="415" spans="8:18" ht="15" customHeight="1" x14ac:dyDescent="0.15">
      <c r="H415" s="92"/>
      <c r="I415" s="93"/>
      <c r="J415" s="93"/>
      <c r="K415" s="37"/>
      <c r="L415" s="93"/>
      <c r="M415" s="93"/>
      <c r="N415" s="93"/>
      <c r="O415" s="93"/>
      <c r="P415" s="117"/>
      <c r="Q415" s="94"/>
      <c r="R415" s="95"/>
    </row>
    <row r="416" spans="8:18" ht="15" customHeight="1" x14ac:dyDescent="0.15">
      <c r="H416" s="92"/>
      <c r="I416" s="93"/>
      <c r="J416" s="93"/>
      <c r="K416" s="37"/>
      <c r="L416" s="93"/>
      <c r="M416" s="93"/>
      <c r="N416" s="93"/>
      <c r="O416" s="93"/>
      <c r="P416" s="117"/>
      <c r="Q416" s="94"/>
      <c r="R416" s="95"/>
    </row>
    <row r="417" spans="8:18" ht="15" customHeight="1" x14ac:dyDescent="0.15">
      <c r="H417" s="92"/>
      <c r="I417" s="93"/>
      <c r="J417" s="93"/>
      <c r="K417" s="37"/>
      <c r="L417" s="93"/>
      <c r="M417" s="93"/>
      <c r="N417" s="93"/>
      <c r="O417" s="93"/>
      <c r="P417" s="117"/>
      <c r="Q417" s="94"/>
      <c r="R417" s="95"/>
    </row>
    <row r="418" spans="8:18" ht="15" customHeight="1" x14ac:dyDescent="0.15">
      <c r="H418" s="92"/>
      <c r="I418" s="93"/>
      <c r="J418" s="93"/>
      <c r="K418" s="37"/>
      <c r="L418" s="93"/>
      <c r="M418" s="93"/>
      <c r="N418" s="93"/>
      <c r="O418" s="93"/>
      <c r="P418" s="117"/>
      <c r="Q418" s="94"/>
      <c r="R418" s="95"/>
    </row>
    <row r="419" spans="8:18" ht="15" customHeight="1" x14ac:dyDescent="0.15">
      <c r="H419" s="92"/>
      <c r="I419" s="93"/>
      <c r="J419" s="93"/>
      <c r="K419" s="37"/>
      <c r="L419" s="93"/>
      <c r="M419" s="93"/>
      <c r="N419" s="93"/>
      <c r="O419" s="93"/>
      <c r="P419" s="117"/>
      <c r="Q419" s="94"/>
      <c r="R419" s="95"/>
    </row>
    <row r="420" spans="8:18" ht="15" customHeight="1" x14ac:dyDescent="0.15">
      <c r="H420" s="92"/>
      <c r="I420" s="93"/>
      <c r="J420" s="93"/>
      <c r="K420" s="37"/>
      <c r="L420" s="93"/>
      <c r="M420" s="93"/>
      <c r="N420" s="93"/>
      <c r="O420" s="93"/>
      <c r="P420" s="117"/>
      <c r="Q420" s="94"/>
      <c r="R420" s="95"/>
    </row>
    <row r="421" spans="8:18" ht="15" customHeight="1" x14ac:dyDescent="0.15">
      <c r="H421" s="182"/>
      <c r="I421" s="183"/>
      <c r="J421" s="183"/>
      <c r="K421" s="37"/>
      <c r="L421" s="183"/>
      <c r="M421" s="183"/>
      <c r="N421" s="183"/>
      <c r="O421" s="183"/>
      <c r="P421" s="185"/>
      <c r="Q421" s="186"/>
      <c r="R421" s="147"/>
    </row>
    <row r="422" spans="8:18" ht="15" customHeight="1" x14ac:dyDescent="0.15">
      <c r="H422" s="182"/>
      <c r="I422" s="183"/>
      <c r="J422" s="183"/>
      <c r="K422" s="37"/>
      <c r="L422" s="183"/>
      <c r="M422" s="183"/>
      <c r="N422" s="183"/>
      <c r="O422" s="183"/>
      <c r="P422" s="185"/>
      <c r="Q422" s="186"/>
      <c r="R422" s="147"/>
    </row>
    <row r="423" spans="8:18" ht="15" customHeight="1" x14ac:dyDescent="0.15">
      <c r="H423" s="182"/>
      <c r="I423" s="183"/>
      <c r="J423" s="183"/>
      <c r="K423" s="184"/>
      <c r="L423" s="183"/>
      <c r="M423" s="183"/>
      <c r="N423" s="183"/>
      <c r="O423" s="183"/>
      <c r="P423" s="185"/>
      <c r="Q423" s="186"/>
      <c r="R423" s="181"/>
    </row>
    <row r="424" spans="8:18" ht="15" customHeight="1" x14ac:dyDescent="0.15">
      <c r="H424" s="182"/>
      <c r="I424" s="183"/>
      <c r="J424" s="183"/>
      <c r="K424" s="184"/>
      <c r="L424" s="183"/>
      <c r="M424" s="183"/>
      <c r="N424" s="183"/>
      <c r="O424" s="183"/>
      <c r="P424" s="185"/>
      <c r="Q424" s="186"/>
      <c r="R424" s="181"/>
    </row>
    <row r="425" spans="8:18" ht="15" customHeight="1" x14ac:dyDescent="0.15">
      <c r="H425" s="92"/>
      <c r="I425" s="93"/>
      <c r="J425" s="93"/>
      <c r="K425" s="37"/>
      <c r="L425" s="93"/>
      <c r="M425" s="93"/>
      <c r="N425" s="93"/>
      <c r="O425" s="93"/>
      <c r="P425" s="117"/>
      <c r="Q425" s="94"/>
      <c r="R425" s="95"/>
    </row>
    <row r="426" spans="8:18" ht="15" customHeight="1" x14ac:dyDescent="0.15">
      <c r="H426" s="92"/>
      <c r="I426" s="93"/>
      <c r="J426" s="93"/>
      <c r="K426" s="37"/>
      <c r="L426" s="93"/>
      <c r="M426" s="93"/>
      <c r="N426" s="93"/>
      <c r="O426" s="93"/>
      <c r="P426" s="117"/>
      <c r="Q426" s="94"/>
      <c r="R426" s="95"/>
    </row>
    <row r="427" spans="8:18" ht="15" customHeight="1" x14ac:dyDescent="0.15">
      <c r="H427" s="92"/>
      <c r="I427" s="93"/>
      <c r="J427" s="93"/>
      <c r="K427" s="37"/>
      <c r="L427" s="93"/>
      <c r="M427" s="93"/>
      <c r="N427" s="93"/>
      <c r="O427" s="93"/>
      <c r="P427" s="117"/>
      <c r="Q427" s="94"/>
      <c r="R427" s="95"/>
    </row>
    <row r="428" spans="8:18" ht="15" customHeight="1" x14ac:dyDescent="0.15">
      <c r="H428" s="92"/>
      <c r="I428" s="93"/>
      <c r="J428" s="93"/>
      <c r="K428" s="37"/>
      <c r="L428" s="93"/>
      <c r="M428" s="93"/>
      <c r="N428" s="93"/>
      <c r="O428" s="93"/>
      <c r="P428" s="117"/>
      <c r="Q428" s="94"/>
      <c r="R428" s="95"/>
    </row>
    <row r="429" spans="8:18" ht="15" customHeight="1" x14ac:dyDescent="0.15">
      <c r="H429" s="92"/>
      <c r="I429" s="93"/>
      <c r="J429" s="93"/>
      <c r="K429" s="37"/>
      <c r="L429" s="93"/>
      <c r="M429" s="93"/>
      <c r="N429" s="93"/>
      <c r="O429" s="93"/>
      <c r="P429" s="117"/>
      <c r="Q429" s="94"/>
      <c r="R429" s="95"/>
    </row>
    <row r="430" spans="8:18" ht="15" customHeight="1" x14ac:dyDescent="0.15">
      <c r="H430" s="92"/>
      <c r="I430" s="93"/>
      <c r="J430" s="93"/>
      <c r="K430" s="37"/>
      <c r="L430" s="93"/>
      <c r="M430" s="93"/>
      <c r="N430" s="93"/>
      <c r="O430" s="93"/>
      <c r="P430" s="117"/>
      <c r="Q430" s="94"/>
      <c r="R430" s="95"/>
    </row>
    <row r="431" spans="8:18" ht="15" customHeight="1" x14ac:dyDescent="0.15">
      <c r="H431" s="92"/>
      <c r="I431" s="93"/>
      <c r="J431" s="93"/>
      <c r="K431" s="37"/>
      <c r="L431" s="93"/>
      <c r="M431" s="93"/>
      <c r="N431" s="93"/>
      <c r="O431" s="93"/>
      <c r="P431" s="117"/>
      <c r="Q431" s="94"/>
      <c r="R431" s="95"/>
    </row>
    <row r="432" spans="8:18" ht="15" customHeight="1" x14ac:dyDescent="0.15">
      <c r="H432" s="92"/>
      <c r="I432" s="93"/>
      <c r="J432" s="93"/>
      <c r="K432" s="37"/>
      <c r="L432" s="93"/>
      <c r="M432" s="93"/>
      <c r="N432" s="93"/>
      <c r="O432" s="93"/>
      <c r="P432" s="117"/>
      <c r="Q432" s="94"/>
      <c r="R432" s="95"/>
    </row>
    <row r="433" spans="8:18" ht="15" customHeight="1" x14ac:dyDescent="0.15">
      <c r="H433" s="92"/>
      <c r="I433" s="93"/>
      <c r="J433" s="93"/>
      <c r="K433" s="37"/>
      <c r="L433" s="93"/>
      <c r="M433" s="93"/>
      <c r="N433" s="93"/>
      <c r="O433" s="93"/>
      <c r="P433" s="117"/>
      <c r="Q433" s="94"/>
      <c r="R433" s="95"/>
    </row>
    <row r="434" spans="8:18" ht="15" customHeight="1" x14ac:dyDescent="0.15">
      <c r="H434" s="92"/>
      <c r="I434" s="93"/>
      <c r="J434" s="93"/>
      <c r="K434" s="37"/>
      <c r="L434" s="93"/>
      <c r="M434" s="93"/>
      <c r="N434" s="93"/>
      <c r="O434" s="93"/>
      <c r="P434" s="117"/>
      <c r="Q434" s="94"/>
      <c r="R434" s="95"/>
    </row>
    <row r="435" spans="8:18" ht="15" customHeight="1" x14ac:dyDescent="0.15">
      <c r="H435" s="92"/>
      <c r="I435" s="93"/>
      <c r="J435" s="93"/>
      <c r="K435" s="37"/>
      <c r="L435" s="93"/>
      <c r="M435" s="93"/>
      <c r="N435" s="93"/>
      <c r="O435" s="93"/>
      <c r="P435" s="117"/>
      <c r="Q435" s="94"/>
      <c r="R435" s="95"/>
    </row>
    <row r="436" spans="8:18" ht="15" customHeight="1" x14ac:dyDescent="0.15">
      <c r="H436" s="92"/>
      <c r="I436" s="93"/>
      <c r="J436" s="93"/>
      <c r="K436" s="37"/>
      <c r="L436" s="93"/>
      <c r="M436" s="93"/>
      <c r="N436" s="93"/>
      <c r="O436" s="93"/>
      <c r="P436" s="117"/>
      <c r="Q436" s="94"/>
      <c r="R436" s="95"/>
    </row>
    <row r="437" spans="8:18" ht="15" customHeight="1" x14ac:dyDescent="0.15">
      <c r="H437" s="92"/>
      <c r="I437" s="93"/>
      <c r="J437" s="93"/>
      <c r="K437" s="37"/>
      <c r="L437" s="93"/>
      <c r="M437" s="93"/>
      <c r="N437" s="93"/>
      <c r="O437" s="93"/>
      <c r="P437" s="117"/>
      <c r="Q437" s="94"/>
      <c r="R437" s="95"/>
    </row>
    <row r="438" spans="8:18" ht="15" customHeight="1" x14ac:dyDescent="0.15">
      <c r="H438" s="92"/>
      <c r="I438" s="93"/>
      <c r="J438" s="93"/>
      <c r="K438" s="37"/>
      <c r="L438" s="93"/>
      <c r="M438" s="93"/>
      <c r="N438" s="93"/>
      <c r="O438" s="93"/>
      <c r="P438" s="117"/>
      <c r="Q438" s="94"/>
      <c r="R438" s="95"/>
    </row>
    <row r="439" spans="8:18" ht="15" customHeight="1" x14ac:dyDescent="0.15">
      <c r="H439" s="92"/>
      <c r="I439" s="93"/>
      <c r="J439" s="93"/>
      <c r="K439" s="37"/>
      <c r="L439" s="93"/>
      <c r="M439" s="93"/>
      <c r="N439" s="93"/>
      <c r="O439" s="93"/>
      <c r="P439" s="117"/>
      <c r="Q439" s="94"/>
      <c r="R439" s="95"/>
    </row>
    <row r="440" spans="8:18" ht="15" customHeight="1" x14ac:dyDescent="0.15">
      <c r="H440" s="92"/>
      <c r="I440" s="93"/>
      <c r="J440" s="93"/>
      <c r="K440" s="37"/>
      <c r="L440" s="93"/>
      <c r="M440" s="93"/>
      <c r="N440" s="93"/>
      <c r="O440" s="93"/>
      <c r="P440" s="117"/>
      <c r="Q440" s="94"/>
      <c r="R440" s="95"/>
    </row>
    <row r="441" spans="8:18" ht="15" customHeight="1" x14ac:dyDescent="0.15">
      <c r="H441" s="92"/>
      <c r="I441" s="93"/>
      <c r="J441" s="93"/>
      <c r="K441" s="37"/>
      <c r="L441" s="93"/>
      <c r="M441" s="93"/>
      <c r="N441" s="93"/>
      <c r="O441" s="93"/>
      <c r="P441" s="117"/>
      <c r="Q441" s="94"/>
      <c r="R441" s="95"/>
    </row>
    <row r="442" spans="8:18" ht="15" customHeight="1" x14ac:dyDescent="0.15">
      <c r="H442" s="92"/>
      <c r="I442" s="93"/>
      <c r="J442" s="93"/>
      <c r="K442" s="37"/>
      <c r="L442" s="93"/>
      <c r="M442" s="93"/>
      <c r="N442" s="93"/>
      <c r="O442" s="93"/>
      <c r="P442" s="117"/>
      <c r="Q442" s="94"/>
      <c r="R442" s="95"/>
    </row>
    <row r="443" spans="8:18" ht="15" customHeight="1" x14ac:dyDescent="0.15">
      <c r="H443" s="92"/>
      <c r="I443" s="93"/>
      <c r="J443" s="93"/>
      <c r="K443" s="37"/>
      <c r="L443" s="93"/>
      <c r="M443" s="93"/>
      <c r="N443" s="93"/>
      <c r="O443" s="93"/>
      <c r="P443" s="117"/>
      <c r="Q443" s="94"/>
      <c r="R443" s="95"/>
    </row>
    <row r="444" spans="8:18" ht="15" customHeight="1" x14ac:dyDescent="0.15">
      <c r="H444" s="92"/>
      <c r="I444" s="93"/>
      <c r="J444" s="93"/>
      <c r="K444" s="37"/>
      <c r="L444" s="93"/>
      <c r="M444" s="93"/>
      <c r="N444" s="93"/>
      <c r="O444" s="93"/>
      <c r="P444" s="117"/>
      <c r="Q444" s="94"/>
      <c r="R444" s="95"/>
    </row>
    <row r="445" spans="8:18" x14ac:dyDescent="0.15">
      <c r="H445" s="92"/>
      <c r="I445" s="93"/>
      <c r="J445" s="93"/>
      <c r="K445" s="37"/>
      <c r="L445" s="93"/>
      <c r="M445" s="93"/>
      <c r="N445" s="93"/>
      <c r="O445" s="93"/>
      <c r="P445" s="117"/>
      <c r="Q445" s="94"/>
      <c r="R445" s="95"/>
    </row>
    <row r="446" spans="8:18" x14ac:dyDescent="0.15">
      <c r="H446" s="92"/>
      <c r="I446" s="93"/>
      <c r="J446" s="93"/>
      <c r="K446" s="37"/>
      <c r="L446" s="93"/>
      <c r="M446" s="93"/>
      <c r="N446" s="93"/>
      <c r="O446" s="93"/>
      <c r="P446" s="117"/>
      <c r="Q446" s="94"/>
      <c r="R446" s="95"/>
    </row>
    <row r="447" spans="8:18" x14ac:dyDescent="0.15">
      <c r="H447" s="92"/>
      <c r="I447" s="93"/>
      <c r="J447" s="93"/>
      <c r="K447" s="37"/>
      <c r="L447" s="93"/>
      <c r="M447" s="93"/>
      <c r="N447" s="93"/>
      <c r="O447" s="93"/>
      <c r="P447" s="117"/>
      <c r="Q447" s="94"/>
      <c r="R447" s="95"/>
    </row>
    <row r="448" spans="8:18" x14ac:dyDescent="0.15">
      <c r="H448" s="92"/>
      <c r="I448" s="93"/>
      <c r="J448" s="93"/>
      <c r="K448" s="37"/>
      <c r="L448" s="93"/>
      <c r="M448" s="93"/>
      <c r="N448" s="93"/>
      <c r="O448" s="93"/>
      <c r="P448" s="117"/>
      <c r="Q448" s="94"/>
      <c r="R448" s="95"/>
    </row>
    <row r="449" spans="8:18" x14ac:dyDescent="0.15">
      <c r="H449" s="92"/>
      <c r="I449" s="93"/>
      <c r="J449" s="93"/>
      <c r="K449" s="37"/>
      <c r="L449" s="93"/>
      <c r="M449" s="93"/>
      <c r="N449" s="93"/>
      <c r="O449" s="93"/>
      <c r="P449" s="117"/>
      <c r="Q449" s="94"/>
      <c r="R449" s="95"/>
    </row>
    <row r="450" spans="8:18" x14ac:dyDescent="0.15">
      <c r="I450" s="68"/>
      <c r="J450" s="68"/>
      <c r="K450" s="68"/>
      <c r="L450" s="68">
        <f>COUNTA(L3:L449)</f>
        <v>381</v>
      </c>
      <c r="M450" s="68"/>
      <c r="N450" s="68"/>
      <c r="O450" s="68"/>
      <c r="Q450" s="68"/>
    </row>
  </sheetData>
  <protectedRanges>
    <protectedRange sqref="P1:P2 P451:P65536" name="範囲2_1"/>
  </protectedRanges>
  <phoneticPr fontId="2"/>
  <pageMargins left="0.7" right="0.7" top="0.75" bottom="0.75" header="0.3" footer="0.3"/>
  <pageSetup paperSize="9" orientation="portrait" horizontalDpi="4294967292" verticalDpi="4294967292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141"/>
  <sheetViews>
    <sheetView topLeftCell="A7" workbookViewId="0">
      <pane xSplit="2" ySplit="1" topLeftCell="C8" activePane="bottomRight" state="frozen"/>
      <selection pane="topRight" activeCell="C7" sqref="C7"/>
      <selection pane="bottomLeft" activeCell="A8" sqref="A8"/>
      <selection pane="bottomRight" activeCell="A7" sqref="A7"/>
    </sheetView>
  </sheetViews>
  <sheetFormatPr defaultRowHeight="13.5" x14ac:dyDescent="0.15"/>
  <sheetData>
    <row r="6" spans="1:14" ht="14.25" thickBot="1" x14ac:dyDescent="0.2"/>
    <row r="7" spans="1:14" ht="14.25" thickBot="1" x14ac:dyDescent="0.2">
      <c r="B7" s="39" t="s">
        <v>2479</v>
      </c>
      <c r="C7" s="151" t="s">
        <v>2480</v>
      </c>
      <c r="D7" t="s">
        <v>2481</v>
      </c>
      <c r="E7" t="s">
        <v>2482</v>
      </c>
      <c r="F7" t="s">
        <v>67</v>
      </c>
      <c r="G7" t="s">
        <v>2483</v>
      </c>
      <c r="H7" t="s">
        <v>2484</v>
      </c>
      <c r="I7" t="s">
        <v>2485</v>
      </c>
      <c r="J7" t="s">
        <v>2486</v>
      </c>
      <c r="K7" t="s">
        <v>2487</v>
      </c>
      <c r="L7" t="s">
        <v>2488</v>
      </c>
      <c r="M7" t="s">
        <v>2489</v>
      </c>
      <c r="N7" t="s">
        <v>2484</v>
      </c>
    </row>
    <row r="8" spans="1:14" x14ac:dyDescent="0.15">
      <c r="A8" s="404" t="e">
        <f>申込シート①!#REF!</f>
        <v>#REF!</v>
      </c>
      <c r="B8" s="23" t="e">
        <f>申込シート①!#REF!</f>
        <v>#REF!</v>
      </c>
      <c r="C8">
        <f>COUNTA(申込シート①!#REF!)</f>
        <v>1</v>
      </c>
    </row>
    <row r="9" spans="1:14" x14ac:dyDescent="0.15">
      <c r="A9" s="405"/>
      <c r="B9" s="20" t="e">
        <f>申込シート①!#REF!</f>
        <v>#REF!</v>
      </c>
      <c r="C9">
        <f>COUNTA(申込シート①!#REF!)</f>
        <v>1</v>
      </c>
    </row>
    <row r="10" spans="1:14" x14ac:dyDescent="0.15">
      <c r="A10" s="405"/>
      <c r="B10" s="20" t="e">
        <f>申込シート①!#REF!</f>
        <v>#REF!</v>
      </c>
      <c r="C10">
        <f>COUNTA(申込シート①!#REF!)</f>
        <v>1</v>
      </c>
    </row>
    <row r="11" spans="1:14" x14ac:dyDescent="0.15">
      <c r="A11" s="405"/>
      <c r="B11" s="20" t="e">
        <f>申込シート①!#REF!</f>
        <v>#REF!</v>
      </c>
      <c r="C11">
        <f>COUNTA(申込シート①!#REF!)</f>
        <v>1</v>
      </c>
    </row>
    <row r="12" spans="1:14" x14ac:dyDescent="0.15">
      <c r="A12" s="405"/>
      <c r="B12" s="20" t="e">
        <f>申込シート①!#REF!</f>
        <v>#REF!</v>
      </c>
      <c r="C12">
        <f>COUNTA(申込シート①!#REF!)</f>
        <v>1</v>
      </c>
    </row>
    <row r="13" spans="1:14" x14ac:dyDescent="0.15">
      <c r="A13" s="405"/>
      <c r="B13" s="20" t="e">
        <f>申込シート①!#REF!</f>
        <v>#REF!</v>
      </c>
      <c r="C13">
        <f>COUNTA(申込シート①!#REF!)</f>
        <v>1</v>
      </c>
    </row>
    <row r="14" spans="1:14" x14ac:dyDescent="0.15">
      <c r="A14" s="405"/>
      <c r="B14" s="20" t="e">
        <f>申込シート①!#REF!</f>
        <v>#REF!</v>
      </c>
      <c r="C14">
        <f>COUNTA(申込シート①!#REF!)</f>
        <v>1</v>
      </c>
    </row>
    <row r="15" spans="1:14" x14ac:dyDescent="0.15">
      <c r="A15" s="405"/>
      <c r="B15" s="20" t="e">
        <f>申込シート①!#REF!</f>
        <v>#REF!</v>
      </c>
      <c r="C15">
        <f>COUNTA(申込シート①!#REF!)</f>
        <v>1</v>
      </c>
    </row>
    <row r="16" spans="1:14" x14ac:dyDescent="0.15">
      <c r="A16" s="405"/>
      <c r="B16" s="20" t="e">
        <f>申込シート①!#REF!</f>
        <v>#REF!</v>
      </c>
      <c r="C16">
        <f>COUNTA(申込シート①!#REF!)</f>
        <v>1</v>
      </c>
    </row>
    <row r="17" spans="1:14" x14ac:dyDescent="0.15">
      <c r="A17" s="405"/>
      <c r="B17" s="20" t="e">
        <f>申込シート①!#REF!</f>
        <v>#REF!</v>
      </c>
      <c r="C17">
        <f>COUNTA(申込シート①!#REF!)</f>
        <v>1</v>
      </c>
    </row>
    <row r="18" spans="1:14" x14ac:dyDescent="0.15">
      <c r="A18" s="405"/>
      <c r="B18" s="21" t="e">
        <f>B17+1</f>
        <v>#REF!</v>
      </c>
      <c r="C18">
        <f>COUNTA(申込シート①!#REF!)</f>
        <v>1</v>
      </c>
      <c r="D18">
        <f>COUNTA(申込シート①!#REF!)</f>
        <v>1</v>
      </c>
      <c r="E18">
        <f>COUNTA(申込シート①!#REF!)</f>
        <v>1</v>
      </c>
      <c r="F18">
        <f>COUNTA(申込シート①!#REF!)</f>
        <v>1</v>
      </c>
      <c r="G18">
        <f>COUNTA(申込シート①!#REF!)</f>
        <v>1</v>
      </c>
      <c r="H18">
        <f>SUM(C18:G18)</f>
        <v>5</v>
      </c>
      <c r="I18">
        <f>COUNTA(プロⅠ類!$Q$12:$AO$16)</f>
        <v>0</v>
      </c>
      <c r="J18">
        <f>COUNTA(プロⅠ類!$I$123:$I$132)</f>
        <v>0</v>
      </c>
      <c r="K18">
        <f>COUNTIF(プロⅠ類!$Z$20:$Z$49,"◎")</f>
        <v>0</v>
      </c>
      <c r="L18">
        <f>COUNTA(プロⅠ類!$V$75)</f>
        <v>0</v>
      </c>
      <c r="M18">
        <f>COUNTA(プロⅠ類!$AA$78:$AF$79)</f>
        <v>0</v>
      </c>
      <c r="N18">
        <f>SUM(H18:M18)</f>
        <v>5</v>
      </c>
    </row>
    <row r="19" spans="1:14" x14ac:dyDescent="0.15">
      <c r="A19" s="405"/>
      <c r="B19" s="21" t="e">
        <f>B18+1</f>
        <v>#REF!</v>
      </c>
      <c r="C19">
        <f>IF(COUNTIF(C8:C17,"&gt;=1")-COUNTIF(C8:C17,"=4")&gt;=1,1,0)</f>
        <v>1</v>
      </c>
      <c r="D19">
        <f>IF($C18&lt;&gt;D18,1,0)</f>
        <v>0</v>
      </c>
      <c r="E19">
        <f>IF($C18&lt;&gt;E18,1,0)</f>
        <v>0</v>
      </c>
      <c r="F19">
        <f>IF($C18&lt;&gt;F18,1,0)</f>
        <v>0</v>
      </c>
      <c r="G19">
        <f>IF($C18&lt;&gt;G18,1,0)</f>
        <v>0</v>
      </c>
      <c r="I19" s="160" t="s">
        <v>2490</v>
      </c>
      <c r="J19" s="160" t="s">
        <v>2491</v>
      </c>
      <c r="K19" s="160" t="s">
        <v>2492</v>
      </c>
      <c r="L19" s="160" t="s">
        <v>2492</v>
      </c>
      <c r="M19" s="160" t="s">
        <v>2493</v>
      </c>
    </row>
    <row r="20" spans="1:14" ht="14.25" thickBot="1" x14ac:dyDescent="0.2">
      <c r="A20" s="406"/>
      <c r="B20" s="22" t="e">
        <f>B19+1</f>
        <v>#REF!</v>
      </c>
      <c r="C20" s="161" t="s">
        <v>2494</v>
      </c>
      <c r="D20" s="162" t="s">
        <v>2494</v>
      </c>
      <c r="E20" s="162" t="s">
        <v>2494</v>
      </c>
      <c r="F20" s="162" t="s">
        <v>2494</v>
      </c>
      <c r="G20" s="162" t="s">
        <v>2494</v>
      </c>
      <c r="H20" s="163"/>
      <c r="I20" s="163"/>
      <c r="J20" s="163"/>
      <c r="K20" s="163"/>
      <c r="L20" s="163"/>
      <c r="M20" s="163"/>
      <c r="N20" s="163"/>
    </row>
    <row r="21" spans="1:14" ht="13.5" customHeight="1" x14ac:dyDescent="0.15">
      <c r="A21" s="404" t="e">
        <f>申込シート①!#REF!</f>
        <v>#REF!</v>
      </c>
      <c r="B21" s="23" t="e">
        <f>申込シート①!#REF!</f>
        <v>#REF!</v>
      </c>
      <c r="C21">
        <f>COUNTA(申込シート①!#REF!)</f>
        <v>1</v>
      </c>
    </row>
    <row r="22" spans="1:14" x14ac:dyDescent="0.15">
      <c r="A22" s="405"/>
      <c r="B22" s="20" t="e">
        <f>申込シート①!#REF!</f>
        <v>#REF!</v>
      </c>
      <c r="C22">
        <f>COUNTA(申込シート①!#REF!)</f>
        <v>1</v>
      </c>
    </row>
    <row r="23" spans="1:14" x14ac:dyDescent="0.15">
      <c r="A23" s="405"/>
      <c r="B23" s="20" t="e">
        <f>申込シート①!#REF!</f>
        <v>#REF!</v>
      </c>
      <c r="C23">
        <f>COUNTA(申込シート①!#REF!)</f>
        <v>1</v>
      </c>
    </row>
    <row r="24" spans="1:14" x14ac:dyDescent="0.15">
      <c r="A24" s="405"/>
      <c r="B24" s="20" t="e">
        <f>申込シート①!#REF!</f>
        <v>#REF!</v>
      </c>
      <c r="C24">
        <f>COUNTA(申込シート①!#REF!)</f>
        <v>1</v>
      </c>
    </row>
    <row r="25" spans="1:14" x14ac:dyDescent="0.15">
      <c r="A25" s="405"/>
      <c r="B25" s="20" t="e">
        <f>申込シート①!#REF!</f>
        <v>#REF!</v>
      </c>
      <c r="C25">
        <f>COUNTA(申込シート①!#REF!)</f>
        <v>1</v>
      </c>
    </row>
    <row r="26" spans="1:14" x14ac:dyDescent="0.15">
      <c r="A26" s="405"/>
      <c r="B26" s="20" t="e">
        <f>申込シート①!#REF!</f>
        <v>#REF!</v>
      </c>
      <c r="C26">
        <f>COUNTA(申込シート①!#REF!)</f>
        <v>1</v>
      </c>
    </row>
    <row r="27" spans="1:14" x14ac:dyDescent="0.15">
      <c r="A27" s="405"/>
      <c r="B27" s="20" t="e">
        <f>申込シート①!#REF!</f>
        <v>#REF!</v>
      </c>
      <c r="C27">
        <f>COUNTA(申込シート①!#REF!)</f>
        <v>1</v>
      </c>
    </row>
    <row r="28" spans="1:14" x14ac:dyDescent="0.15">
      <c r="A28" s="405"/>
      <c r="B28" s="20" t="e">
        <f>申込シート①!#REF!</f>
        <v>#REF!</v>
      </c>
      <c r="C28">
        <f>COUNTA(申込シート①!#REF!)</f>
        <v>1</v>
      </c>
    </row>
    <row r="29" spans="1:14" x14ac:dyDescent="0.15">
      <c r="A29" s="405"/>
      <c r="B29" s="20" t="e">
        <f>申込シート①!#REF!</f>
        <v>#REF!</v>
      </c>
      <c r="C29">
        <f>COUNTA(申込シート①!#REF!)</f>
        <v>1</v>
      </c>
    </row>
    <row r="30" spans="1:14" x14ac:dyDescent="0.15">
      <c r="A30" s="405"/>
      <c r="B30" s="20" t="e">
        <f>申込シート①!#REF!</f>
        <v>#REF!</v>
      </c>
      <c r="C30">
        <f>COUNTA(申込シート①!#REF!)</f>
        <v>1</v>
      </c>
    </row>
    <row r="31" spans="1:14" x14ac:dyDescent="0.15">
      <c r="A31" s="405"/>
      <c r="B31" s="21" t="e">
        <f>B30+1</f>
        <v>#REF!</v>
      </c>
      <c r="C31">
        <f>COUNTA(申込シート①!#REF!)</f>
        <v>1</v>
      </c>
      <c r="D31">
        <f>COUNTA(申込シート①!#REF!)</f>
        <v>1</v>
      </c>
      <c r="E31">
        <f>COUNTA(申込シート①!#REF!)</f>
        <v>1</v>
      </c>
      <c r="F31">
        <f>COUNTA(申込シート①!#REF!)</f>
        <v>1</v>
      </c>
      <c r="G31">
        <f>COUNTA(申込シート①!#REF!)</f>
        <v>1</v>
      </c>
      <c r="H31">
        <f>SUM(C31:G31)</f>
        <v>5</v>
      </c>
      <c r="I31">
        <f>COUNTA(#REF!)</f>
        <v>1</v>
      </c>
      <c r="J31">
        <f>COUNTA(#REF!)</f>
        <v>1</v>
      </c>
      <c r="K31" t="e">
        <f>COUNTIF(#REF!,"◎")</f>
        <v>#REF!</v>
      </c>
      <c r="L31">
        <f>COUNTA(#REF!)</f>
        <v>1</v>
      </c>
      <c r="M31">
        <f>COUNTA(#REF!)</f>
        <v>1</v>
      </c>
      <c r="N31" t="e">
        <f>SUM(H31:M31)</f>
        <v>#REF!</v>
      </c>
    </row>
    <row r="32" spans="1:14" x14ac:dyDescent="0.15">
      <c r="A32" s="405"/>
      <c r="B32" s="21" t="e">
        <f>B31+1</f>
        <v>#REF!</v>
      </c>
      <c r="C32">
        <f>IF(COUNTIF(C21:C30,"&gt;=1")-COUNTIF(C21:C30,"=4")&gt;=1,1,0)</f>
        <v>1</v>
      </c>
      <c r="D32">
        <f>IF($C31&lt;&gt;D31,1,0)</f>
        <v>0</v>
      </c>
      <c r="E32">
        <f>IF($C31&lt;&gt;E31,1,0)</f>
        <v>0</v>
      </c>
      <c r="F32">
        <f>IF($C31&lt;&gt;F31,1,0)</f>
        <v>0</v>
      </c>
      <c r="G32">
        <f>IF($C31&lt;&gt;G31,1,0)</f>
        <v>0</v>
      </c>
      <c r="I32" t="s">
        <v>2490</v>
      </c>
      <c r="J32" s="160" t="s">
        <v>2491</v>
      </c>
      <c r="K32" t="s">
        <v>2492</v>
      </c>
      <c r="L32" t="s">
        <v>2492</v>
      </c>
      <c r="M32" t="s">
        <v>2493</v>
      </c>
    </row>
    <row r="33" spans="1:14" ht="14.25" thickBot="1" x14ac:dyDescent="0.2">
      <c r="A33" s="406"/>
      <c r="B33" s="22" t="e">
        <f>B32+1</f>
        <v>#REF!</v>
      </c>
      <c r="C33" s="161" t="s">
        <v>2494</v>
      </c>
      <c r="D33" s="162" t="s">
        <v>2494</v>
      </c>
      <c r="E33" s="162" t="s">
        <v>2494</v>
      </c>
      <c r="F33" s="162" t="s">
        <v>2494</v>
      </c>
      <c r="G33" s="162" t="s">
        <v>2494</v>
      </c>
      <c r="H33" s="163"/>
      <c r="I33" s="163"/>
      <c r="J33" s="163"/>
      <c r="K33" s="163"/>
      <c r="L33" s="163"/>
      <c r="M33" s="163"/>
      <c r="N33" s="163"/>
    </row>
    <row r="34" spans="1:14" ht="13.5" customHeight="1" x14ac:dyDescent="0.15">
      <c r="A34" s="404" t="e">
        <f>申込シート①!#REF!</f>
        <v>#REF!</v>
      </c>
      <c r="B34" s="23" t="e">
        <f>申込シート①!#REF!</f>
        <v>#REF!</v>
      </c>
      <c r="C34">
        <f>COUNTA(申込シート①!#REF!)</f>
        <v>1</v>
      </c>
    </row>
    <row r="35" spans="1:14" x14ac:dyDescent="0.15">
      <c r="A35" s="405"/>
      <c r="B35" s="20" t="e">
        <f>申込シート①!#REF!</f>
        <v>#REF!</v>
      </c>
      <c r="C35">
        <f>COUNTA(申込シート①!#REF!)</f>
        <v>1</v>
      </c>
    </row>
    <row r="36" spans="1:14" x14ac:dyDescent="0.15">
      <c r="A36" s="405"/>
      <c r="B36" s="20" t="e">
        <f>申込シート①!#REF!</f>
        <v>#REF!</v>
      </c>
      <c r="C36">
        <f>COUNTA(申込シート①!#REF!)</f>
        <v>1</v>
      </c>
    </row>
    <row r="37" spans="1:14" x14ac:dyDescent="0.15">
      <c r="A37" s="405"/>
      <c r="B37" s="20" t="e">
        <f>申込シート①!#REF!</f>
        <v>#REF!</v>
      </c>
      <c r="C37">
        <f>COUNTA(申込シート①!#REF!)</f>
        <v>1</v>
      </c>
    </row>
    <row r="38" spans="1:14" x14ac:dyDescent="0.15">
      <c r="A38" s="405"/>
      <c r="B38" s="20" t="e">
        <f>申込シート①!#REF!</f>
        <v>#REF!</v>
      </c>
      <c r="C38">
        <f>COUNTA(申込シート①!#REF!)</f>
        <v>1</v>
      </c>
    </row>
    <row r="39" spans="1:14" x14ac:dyDescent="0.15">
      <c r="A39" s="405"/>
      <c r="B39" s="20" t="e">
        <f>申込シート①!#REF!</f>
        <v>#REF!</v>
      </c>
      <c r="C39">
        <f>COUNTA(申込シート①!#REF!)</f>
        <v>1</v>
      </c>
    </row>
    <row r="40" spans="1:14" x14ac:dyDescent="0.15">
      <c r="A40" s="405"/>
      <c r="B40" s="20" t="e">
        <f>申込シート①!#REF!</f>
        <v>#REF!</v>
      </c>
      <c r="C40">
        <f>COUNTA(申込シート①!#REF!)</f>
        <v>1</v>
      </c>
    </row>
    <row r="41" spans="1:14" x14ac:dyDescent="0.15">
      <c r="A41" s="405"/>
      <c r="B41" s="20" t="e">
        <f>申込シート①!#REF!</f>
        <v>#REF!</v>
      </c>
      <c r="C41">
        <f>COUNTA(申込シート①!#REF!)</f>
        <v>1</v>
      </c>
    </row>
    <row r="42" spans="1:14" x14ac:dyDescent="0.15">
      <c r="A42" s="405"/>
      <c r="B42" s="20" t="e">
        <f>申込シート①!#REF!</f>
        <v>#REF!</v>
      </c>
      <c r="C42">
        <f>COUNTA(申込シート①!#REF!)</f>
        <v>1</v>
      </c>
    </row>
    <row r="43" spans="1:14" x14ac:dyDescent="0.15">
      <c r="A43" s="405"/>
      <c r="B43" s="20" t="e">
        <f>申込シート①!#REF!</f>
        <v>#REF!</v>
      </c>
      <c r="C43">
        <f>COUNTA(申込シート①!#REF!)</f>
        <v>1</v>
      </c>
    </row>
    <row r="44" spans="1:14" x14ac:dyDescent="0.15">
      <c r="A44" s="405"/>
      <c r="B44" s="21" t="e">
        <f>B43+1</f>
        <v>#REF!</v>
      </c>
      <c r="C44">
        <f>COUNTA(申込シート①!#REF!)</f>
        <v>1</v>
      </c>
      <c r="D44">
        <f>COUNTA(申込シート①!#REF!)</f>
        <v>1</v>
      </c>
      <c r="E44">
        <f>COUNTA(申込シート①!#REF!)</f>
        <v>1</v>
      </c>
      <c r="F44">
        <f>COUNTA(申込シート①!#REF!)</f>
        <v>1</v>
      </c>
      <c r="G44">
        <f>COUNTA(申込シート①!#REF!)</f>
        <v>1</v>
      </c>
      <c r="H44">
        <f>SUM(C44:G44)</f>
        <v>5</v>
      </c>
      <c r="I44">
        <f>COUNTA(#REF!)</f>
        <v>1</v>
      </c>
      <c r="J44">
        <f>COUNTA(#REF!)</f>
        <v>1</v>
      </c>
      <c r="K44" t="e">
        <f>COUNTIF(#REF!,"◎")</f>
        <v>#REF!</v>
      </c>
      <c r="L44">
        <f>COUNTA(#REF!)</f>
        <v>1</v>
      </c>
      <c r="M44">
        <f>COUNTA(#REF!)</f>
        <v>1</v>
      </c>
      <c r="N44" t="e">
        <f>SUM(H44:M44)</f>
        <v>#REF!</v>
      </c>
    </row>
    <row r="45" spans="1:14" x14ac:dyDescent="0.15">
      <c r="A45" s="405"/>
      <c r="B45" s="21" t="e">
        <f>B44+1</f>
        <v>#REF!</v>
      </c>
      <c r="C45">
        <f>IF(COUNTIF(C34:C43,"&gt;=1")-COUNTIF(C34:C43,"=4")&gt;=1,1,0)</f>
        <v>1</v>
      </c>
      <c r="D45">
        <f>IF($C44&lt;&gt;D44,1,0)</f>
        <v>0</v>
      </c>
      <c r="E45">
        <f>IF($C44&lt;&gt;E44,1,0)</f>
        <v>0</v>
      </c>
      <c r="F45">
        <f>IF($C44&lt;&gt;F44,1,0)</f>
        <v>0</v>
      </c>
      <c r="G45">
        <f>IF($C44&lt;&gt;G44,1,0)</f>
        <v>0</v>
      </c>
      <c r="I45" t="s">
        <v>2490</v>
      </c>
      <c r="J45" s="160" t="s">
        <v>2491</v>
      </c>
      <c r="K45" t="s">
        <v>2492</v>
      </c>
      <c r="L45" t="s">
        <v>2492</v>
      </c>
      <c r="M45" t="s">
        <v>2493</v>
      </c>
    </row>
    <row r="46" spans="1:14" ht="14.25" thickBot="1" x14ac:dyDescent="0.2">
      <c r="A46" s="406"/>
      <c r="B46" s="22" t="e">
        <f>B45+1</f>
        <v>#REF!</v>
      </c>
      <c r="C46" s="161" t="s">
        <v>2494</v>
      </c>
      <c r="D46" s="162" t="s">
        <v>2494</v>
      </c>
      <c r="E46" s="162" t="s">
        <v>2494</v>
      </c>
      <c r="F46" s="162" t="s">
        <v>2494</v>
      </c>
      <c r="G46" s="162" t="s">
        <v>2494</v>
      </c>
      <c r="H46" s="163"/>
      <c r="I46" s="163"/>
      <c r="J46" s="163"/>
      <c r="K46" s="163"/>
      <c r="L46" s="163"/>
      <c r="M46" s="163"/>
      <c r="N46" s="163"/>
    </row>
    <row r="47" spans="1:14" ht="13.5" customHeight="1" x14ac:dyDescent="0.15">
      <c r="A47" s="399" t="e">
        <f>申込シート①!#REF!</f>
        <v>#REF!</v>
      </c>
      <c r="B47" s="23" t="e">
        <f>申込シート①!#REF!</f>
        <v>#REF!</v>
      </c>
      <c r="C47">
        <f>COUNTA(申込シート①!#REF!)</f>
        <v>1</v>
      </c>
      <c r="D47" t="s">
        <v>2495</v>
      </c>
      <c r="E47" t="s">
        <v>2482</v>
      </c>
      <c r="F47" t="s">
        <v>67</v>
      </c>
      <c r="G47" t="s">
        <v>2483</v>
      </c>
      <c r="H47" t="s">
        <v>2484</v>
      </c>
    </row>
    <row r="48" spans="1:14" x14ac:dyDescent="0.15">
      <c r="A48" s="400"/>
      <c r="B48" s="20" t="e">
        <f>申込シート①!#REF!</f>
        <v>#REF!</v>
      </c>
      <c r="C48">
        <f>COUNTA(申込シート①!#REF!)</f>
        <v>1</v>
      </c>
      <c r="D48" s="169" t="e">
        <f>SUMPRODUCT((LEN(申込シート①!#REF!)&gt;1)*1)</f>
        <v>#REF!</v>
      </c>
      <c r="E48">
        <f>COUNTA(申込シート①!#REF!)</f>
        <v>1</v>
      </c>
      <c r="F48">
        <f>COUNTA(申込シート①!#REF!)</f>
        <v>1</v>
      </c>
      <c r="G48">
        <f>COUNTA(申込シート①!#REF!)</f>
        <v>1</v>
      </c>
      <c r="H48" t="e">
        <f>SUM(C48:G48)</f>
        <v>#REF!</v>
      </c>
      <c r="I48">
        <f>COUNTA(#REF!)</f>
        <v>1</v>
      </c>
      <c r="J48">
        <f>COUNTA(#REF!)</f>
        <v>1</v>
      </c>
      <c r="N48" t="e">
        <f>SUM(H48:M48)</f>
        <v>#REF!</v>
      </c>
    </row>
    <row r="49" spans="1:14" x14ac:dyDescent="0.15">
      <c r="A49" s="400"/>
      <c r="B49" s="20" t="e">
        <f>申込シート①!#REF!</f>
        <v>#REF!</v>
      </c>
      <c r="C49">
        <f>IF(COUNTIF(C47:C47,"&gt;=1")-COUNTIF(C47:C47,"=4")&gt;=1,1,0)</f>
        <v>1</v>
      </c>
      <c r="D49" t="e">
        <f>IF($C48&lt;&gt;D48,1,0)</f>
        <v>#REF!</v>
      </c>
      <c r="E49">
        <f>IF($C48&lt;&gt;E48,1,0)</f>
        <v>0</v>
      </c>
      <c r="F49">
        <f>IF($C48&lt;&gt;F48,1,0)</f>
        <v>0</v>
      </c>
      <c r="G49">
        <f>IF($C48&lt;&gt;G48,1,0)</f>
        <v>0</v>
      </c>
      <c r="I49" t="s">
        <v>2490</v>
      </c>
      <c r="J49" s="160" t="s">
        <v>2491</v>
      </c>
    </row>
    <row r="50" spans="1:14" ht="14.25" thickBot="1" x14ac:dyDescent="0.2">
      <c r="A50" s="400"/>
      <c r="B50" s="22" t="e">
        <f>申込シート①!#REF!</f>
        <v>#REF!</v>
      </c>
      <c r="C50" s="162" t="s">
        <v>2494</v>
      </c>
      <c r="D50" s="162" t="s">
        <v>2494</v>
      </c>
      <c r="E50" s="162" t="s">
        <v>2494</v>
      </c>
      <c r="F50" s="162" t="s">
        <v>2494</v>
      </c>
      <c r="G50" s="162" t="s">
        <v>2494</v>
      </c>
      <c r="H50" s="163"/>
      <c r="I50" s="163"/>
      <c r="J50" s="163"/>
      <c r="K50" s="163"/>
      <c r="L50" s="163"/>
      <c r="M50" s="163"/>
      <c r="N50" s="163"/>
    </row>
    <row r="51" spans="1:14" x14ac:dyDescent="0.15">
      <c r="A51" s="399" t="e">
        <f>申込シート①!#REF!</f>
        <v>#REF!</v>
      </c>
      <c r="B51" s="24" t="e">
        <f>申込シート①!#REF!</f>
        <v>#REF!</v>
      </c>
      <c r="C51">
        <f>COUNTA(申込シート①!#REF!)</f>
        <v>1</v>
      </c>
    </row>
    <row r="52" spans="1:14" x14ac:dyDescent="0.15">
      <c r="A52" s="400"/>
      <c r="B52" s="20" t="e">
        <f>申込シート①!#REF!</f>
        <v>#REF!</v>
      </c>
      <c r="C52">
        <f>COUNTA(申込シート①!#REF!)</f>
        <v>1</v>
      </c>
      <c r="D52" s="169" t="e">
        <f>SUMPRODUCT((LEN(申込シート①!#REF!)&gt;1)*1)</f>
        <v>#REF!</v>
      </c>
      <c r="E52">
        <f>COUNTA(申込シート①!#REF!)</f>
        <v>1</v>
      </c>
      <c r="F52">
        <f>COUNTA(申込シート①!#REF!)</f>
        <v>1</v>
      </c>
      <c r="G52">
        <f>COUNTA(申込シート①!#REF!)</f>
        <v>1</v>
      </c>
      <c r="H52" t="e">
        <f>SUM(C52:G52)</f>
        <v>#REF!</v>
      </c>
      <c r="I52">
        <f>COUNTA(#REF!)</f>
        <v>1</v>
      </c>
      <c r="J52">
        <f>COUNTA(#REF!)</f>
        <v>1</v>
      </c>
      <c r="N52" t="e">
        <f>SUM(H52:M52)</f>
        <v>#REF!</v>
      </c>
    </row>
    <row r="53" spans="1:14" x14ac:dyDescent="0.15">
      <c r="A53" s="400"/>
      <c r="B53" s="20" t="e">
        <f>申込シート①!#REF!</f>
        <v>#REF!</v>
      </c>
      <c r="C53">
        <f>IF(COUNTIF(C51:C51,"&gt;=1")-COUNTIF(C51:C51,"=4")&gt;=1,1,0)</f>
        <v>1</v>
      </c>
      <c r="D53" t="e">
        <f>IF($C52&lt;&gt;D52,1,0)</f>
        <v>#REF!</v>
      </c>
      <c r="E53">
        <f>IF($C52&lt;&gt;E52,1,0)</f>
        <v>0</v>
      </c>
      <c r="F53">
        <f>IF($C52&lt;&gt;F52,1,0)</f>
        <v>0</v>
      </c>
      <c r="G53">
        <f>IF($C52&lt;&gt;G52,1,0)</f>
        <v>0</v>
      </c>
      <c r="I53" t="s">
        <v>2490</v>
      </c>
      <c r="J53" s="160" t="s">
        <v>2491</v>
      </c>
    </row>
    <row r="54" spans="1:14" ht="14.25" thickBot="1" x14ac:dyDescent="0.2">
      <c r="A54" s="400"/>
      <c r="B54" s="22" t="e">
        <f>申込シート①!#REF!</f>
        <v>#REF!</v>
      </c>
      <c r="C54" s="162" t="s">
        <v>2494</v>
      </c>
      <c r="D54" s="162" t="s">
        <v>2494</v>
      </c>
      <c r="E54" s="162" t="s">
        <v>2494</v>
      </c>
      <c r="F54" s="162" t="s">
        <v>2494</v>
      </c>
      <c r="G54" s="162" t="s">
        <v>2494</v>
      </c>
      <c r="H54" s="163"/>
      <c r="I54" s="163"/>
      <c r="J54" s="163"/>
      <c r="K54" s="163"/>
      <c r="L54" s="163"/>
      <c r="M54" s="163"/>
      <c r="N54" s="163"/>
    </row>
    <row r="55" spans="1:14" x14ac:dyDescent="0.15">
      <c r="A55" s="399" t="e">
        <f>申込シート①!#REF!</f>
        <v>#REF!</v>
      </c>
      <c r="B55" s="23" t="e">
        <f>申込シート①!#REF!</f>
        <v>#REF!</v>
      </c>
      <c r="C55" s="164">
        <f>COUNTA(申込シート①!#REF!)</f>
        <v>1</v>
      </c>
      <c r="D55" s="164"/>
      <c r="E55" s="164"/>
      <c r="F55" s="164"/>
      <c r="G55" s="164"/>
      <c r="H55" s="164"/>
      <c r="I55" s="164"/>
      <c r="J55" s="164"/>
      <c r="K55" s="164"/>
      <c r="L55" s="164"/>
      <c r="M55" s="164"/>
      <c r="N55" s="164"/>
    </row>
    <row r="56" spans="1:14" x14ac:dyDescent="0.15">
      <c r="A56" s="400"/>
      <c r="B56" s="20" t="e">
        <f>申込シート①!#REF!</f>
        <v>#REF!</v>
      </c>
      <c r="C56" s="165">
        <f>COUNTA(申込シート①!#REF!)</f>
        <v>1</v>
      </c>
      <c r="D56" s="169" t="e">
        <f>SUMPRODUCT((LEN(申込シート①!#REF!)&gt;1)*1)</f>
        <v>#REF!</v>
      </c>
      <c r="E56">
        <f>COUNTA(申込シート①!#REF!)</f>
        <v>1</v>
      </c>
      <c r="F56">
        <f>COUNTA(申込シート①!#REF!)</f>
        <v>1</v>
      </c>
      <c r="G56">
        <f>COUNTA(申込シート①!#REF!)</f>
        <v>1</v>
      </c>
      <c r="H56" s="165" t="e">
        <f>SUM(C56:G56)</f>
        <v>#REF!</v>
      </c>
      <c r="I56">
        <f>COUNTA(#REF!)</f>
        <v>1</v>
      </c>
      <c r="J56">
        <f>COUNTA(#REF!)</f>
        <v>1</v>
      </c>
      <c r="K56" s="165"/>
      <c r="L56" s="165"/>
      <c r="M56" s="165"/>
      <c r="N56" s="165" t="e">
        <f>SUM(H56:M56)</f>
        <v>#REF!</v>
      </c>
    </row>
    <row r="57" spans="1:14" x14ac:dyDescent="0.15">
      <c r="A57" s="400"/>
      <c r="B57" s="21" t="e">
        <f>B56+1</f>
        <v>#REF!</v>
      </c>
      <c r="C57" s="165">
        <f>IF(COUNTIF(C55:C55,"&gt;=1")-COUNTIF(C55:C55,"=4")&gt;=1,1,0)</f>
        <v>1</v>
      </c>
      <c r="D57" s="165" t="e">
        <f>IF($C56&lt;&gt;D56,1,0)</f>
        <v>#REF!</v>
      </c>
      <c r="E57" s="165">
        <f>IF($C56&lt;&gt;E56,1,0)</f>
        <v>0</v>
      </c>
      <c r="F57" s="165">
        <f>IF($C56&lt;&gt;F56,1,0)</f>
        <v>0</v>
      </c>
      <c r="G57" s="165">
        <f>IF($C56&lt;&gt;G56,1,0)</f>
        <v>0</v>
      </c>
      <c r="H57" s="165"/>
      <c r="I57" t="s">
        <v>2490</v>
      </c>
      <c r="J57" s="160" t="s">
        <v>2491</v>
      </c>
      <c r="K57" s="165"/>
      <c r="L57" s="165"/>
      <c r="M57" s="165"/>
      <c r="N57" s="165"/>
    </row>
    <row r="58" spans="1:14" ht="14.25" thickBot="1" x14ac:dyDescent="0.2">
      <c r="A58" s="401"/>
      <c r="B58" s="22" t="e">
        <f>B57+1</f>
        <v>#REF!</v>
      </c>
      <c r="C58" s="162" t="s">
        <v>2494</v>
      </c>
      <c r="D58" s="162" t="s">
        <v>2494</v>
      </c>
      <c r="E58" s="162" t="s">
        <v>2494</v>
      </c>
      <c r="F58" s="162" t="s">
        <v>2494</v>
      </c>
      <c r="G58" s="162" t="s">
        <v>2494</v>
      </c>
      <c r="H58" s="163"/>
      <c r="I58" s="163"/>
      <c r="J58" s="163"/>
      <c r="K58" s="163"/>
      <c r="L58" s="163"/>
      <c r="M58" s="163"/>
      <c r="N58" s="163"/>
    </row>
    <row r="59" spans="1:14" ht="14.25" customHeight="1" x14ac:dyDescent="0.15">
      <c r="A59" s="404" t="e">
        <f>申込シート①!#REF!</f>
        <v>#REF!</v>
      </c>
      <c r="B59" s="23" t="e">
        <f>B58+1</f>
        <v>#REF!</v>
      </c>
      <c r="C59">
        <f>COUNTA(申込シート①!#REF!)</f>
        <v>1</v>
      </c>
    </row>
    <row r="60" spans="1:14" ht="14.25" customHeight="1" x14ac:dyDescent="0.15">
      <c r="A60" s="405"/>
      <c r="B60" s="24" t="e">
        <f>申込シート①!#REF!</f>
        <v>#REF!</v>
      </c>
      <c r="C60">
        <f>COUNTA(申込シート①!#REF!)</f>
        <v>1</v>
      </c>
    </row>
    <row r="61" spans="1:14" x14ac:dyDescent="0.15">
      <c r="A61" s="405"/>
      <c r="B61" s="20" t="e">
        <f>申込シート①!#REF!</f>
        <v>#REF!</v>
      </c>
      <c r="C61">
        <f>COUNTA(申込シート①!#REF!)</f>
        <v>1</v>
      </c>
    </row>
    <row r="62" spans="1:14" x14ac:dyDescent="0.15">
      <c r="A62" s="405"/>
      <c r="B62" s="20" t="e">
        <f>申込シート①!#REF!</f>
        <v>#REF!</v>
      </c>
      <c r="C62">
        <f>COUNTA(申込シート①!#REF!)</f>
        <v>1</v>
      </c>
    </row>
    <row r="63" spans="1:14" x14ac:dyDescent="0.15">
      <c r="A63" s="405"/>
      <c r="B63" s="20" t="e">
        <f>申込シート①!#REF!</f>
        <v>#REF!</v>
      </c>
      <c r="C63">
        <f>COUNTA(申込シート①!#REF!)</f>
        <v>1</v>
      </c>
      <c r="D63" s="169" t="e">
        <f>SUMPRODUCT((LEN(申込シート①!#REF!)&gt;1)*1)</f>
        <v>#REF!</v>
      </c>
      <c r="E63">
        <f>COUNTA(申込シート①!#REF!)</f>
        <v>1</v>
      </c>
      <c r="F63">
        <f>COUNTA(申込シート①!#REF!)</f>
        <v>1</v>
      </c>
      <c r="G63">
        <f>COUNTA(申込シート①!#REF!)</f>
        <v>1</v>
      </c>
      <c r="H63" t="e">
        <f>SUM(C63:G63)</f>
        <v>#REF!</v>
      </c>
    </row>
    <row r="64" spans="1:14" x14ac:dyDescent="0.15">
      <c r="A64" s="405"/>
      <c r="B64" s="20" t="e">
        <f>申込シート①!#REF!</f>
        <v>#REF!</v>
      </c>
      <c r="C64">
        <f>IF(COUNTIF(C59:C62,"&gt;=1")-COUNTIF(C59:C62,"=4")&gt;=1,1,0)</f>
        <v>1</v>
      </c>
      <c r="D64" t="e">
        <f>IF($C63&lt;&gt;D63,1,0)</f>
        <v>#REF!</v>
      </c>
      <c r="E64">
        <f>IF($C63&lt;&gt;E63,1,0)</f>
        <v>0</v>
      </c>
      <c r="F64">
        <f>IF($C63&lt;&gt;F63,1,0)</f>
        <v>0</v>
      </c>
      <c r="G64">
        <f>IF($C63&lt;&gt;G63,1,0)</f>
        <v>0</v>
      </c>
    </row>
    <row r="65" spans="1:8" ht="14.25" thickBot="1" x14ac:dyDescent="0.2">
      <c r="A65" s="406"/>
      <c r="B65" s="22" t="e">
        <f>申込シート①!#REF!</f>
        <v>#REF!</v>
      </c>
      <c r="C65" s="162" t="s">
        <v>2494</v>
      </c>
      <c r="D65" s="162" t="s">
        <v>2494</v>
      </c>
      <c r="E65" s="162" t="s">
        <v>2494</v>
      </c>
      <c r="F65" s="162" t="s">
        <v>2494</v>
      </c>
      <c r="G65" s="162" t="s">
        <v>2494</v>
      </c>
      <c r="H65" s="163"/>
    </row>
    <row r="66" spans="1:8" ht="13.5" customHeight="1" x14ac:dyDescent="0.15">
      <c r="A66" s="404" t="e">
        <f>申込シート①!#REF!</f>
        <v>#REF!</v>
      </c>
      <c r="B66" s="24" t="e">
        <f>申込シート①!#REF!</f>
        <v>#REF!</v>
      </c>
      <c r="C66">
        <f>COUNTA(申込シート①!#REF!)</f>
        <v>1</v>
      </c>
      <c r="D66" t="s">
        <v>2496</v>
      </c>
      <c r="E66" t="s">
        <v>2482</v>
      </c>
      <c r="F66" t="s">
        <v>67</v>
      </c>
      <c r="G66" t="s">
        <v>2483</v>
      </c>
      <c r="H66" t="s">
        <v>2484</v>
      </c>
    </row>
    <row r="67" spans="1:8" x14ac:dyDescent="0.15">
      <c r="A67" s="405"/>
      <c r="B67" s="20" t="e">
        <f>申込シート①!#REF!</f>
        <v>#REF!</v>
      </c>
      <c r="C67">
        <f>COUNTA(申込シート①!#REF!)</f>
        <v>1</v>
      </c>
    </row>
    <row r="68" spans="1:8" x14ac:dyDescent="0.15">
      <c r="A68" s="405"/>
      <c r="B68" s="20" t="e">
        <f>申込シート①!#REF!</f>
        <v>#REF!</v>
      </c>
      <c r="C68">
        <f>COUNTA(申込シート①!#REF!)</f>
        <v>1</v>
      </c>
    </row>
    <row r="69" spans="1:8" x14ac:dyDescent="0.15">
      <c r="A69" s="405"/>
      <c r="B69" s="20" t="e">
        <f>申込シート①!#REF!</f>
        <v>#REF!</v>
      </c>
      <c r="C69">
        <f>COUNTA(申込シート①!#REF!)</f>
        <v>1</v>
      </c>
    </row>
    <row r="70" spans="1:8" x14ac:dyDescent="0.15">
      <c r="A70" s="405"/>
      <c r="B70" s="21" t="e">
        <f>B69+1</f>
        <v>#REF!</v>
      </c>
      <c r="C70">
        <f>COUNTA(申込シート①!#REF!)</f>
        <v>1</v>
      </c>
    </row>
    <row r="71" spans="1:8" x14ac:dyDescent="0.15">
      <c r="A71" s="405"/>
      <c r="B71" s="21" t="e">
        <f>B70+1</f>
        <v>#REF!</v>
      </c>
      <c r="C71">
        <f>COUNTA(申込シート①!#REF!)</f>
        <v>1</v>
      </c>
    </row>
    <row r="72" spans="1:8" x14ac:dyDescent="0.15">
      <c r="A72" s="405"/>
      <c r="B72" s="20" t="e">
        <f>B71+1</f>
        <v>#REF!</v>
      </c>
      <c r="C72">
        <f>COUNTA(申込シート①!#REF!)</f>
        <v>1</v>
      </c>
    </row>
    <row r="73" spans="1:8" ht="13.5" customHeight="1" x14ac:dyDescent="0.15">
      <c r="A73" s="405"/>
      <c r="B73" s="24" t="e">
        <f>申込シート①!#REF!</f>
        <v>#REF!</v>
      </c>
      <c r="C73">
        <f>COUNTA(申込シート①!#REF!)</f>
        <v>1</v>
      </c>
    </row>
    <row r="74" spans="1:8" x14ac:dyDescent="0.15">
      <c r="A74" s="405"/>
      <c r="B74" s="20" t="e">
        <f>申込シート①!#REF!</f>
        <v>#REF!</v>
      </c>
      <c r="C74">
        <f>COUNTA(申込シート①!#REF!)</f>
        <v>1</v>
      </c>
    </row>
    <row r="75" spans="1:8" x14ac:dyDescent="0.15">
      <c r="A75" s="405"/>
      <c r="B75" s="20" t="e">
        <f>申込シート①!#REF!</f>
        <v>#REF!</v>
      </c>
      <c r="C75">
        <f>COUNTA(申込シート①!#REF!)</f>
        <v>1</v>
      </c>
    </row>
    <row r="76" spans="1:8" x14ac:dyDescent="0.15">
      <c r="A76" s="405"/>
      <c r="B76" s="20" t="e">
        <f>申込シート①!#REF!</f>
        <v>#REF!</v>
      </c>
      <c r="C76">
        <f>COUNTA(申込シート①!#REF!)</f>
        <v>1</v>
      </c>
    </row>
    <row r="77" spans="1:8" x14ac:dyDescent="0.15">
      <c r="A77" s="405"/>
      <c r="B77" s="20" t="e">
        <f>申込シート①!#REF!</f>
        <v>#REF!</v>
      </c>
      <c r="C77">
        <f>COUNTA(申込シート①!#REF!)</f>
        <v>1</v>
      </c>
    </row>
    <row r="78" spans="1:8" x14ac:dyDescent="0.15">
      <c r="A78" s="405"/>
      <c r="B78" s="20" t="e">
        <f>申込シート①!#REF!</f>
        <v>#REF!</v>
      </c>
      <c r="C78">
        <f>COUNTA(申込シート①!#REF!)</f>
        <v>1</v>
      </c>
    </row>
    <row r="79" spans="1:8" x14ac:dyDescent="0.15">
      <c r="A79" s="405"/>
      <c r="B79" s="20" t="e">
        <f>申込シート①!#REF!</f>
        <v>#REF!</v>
      </c>
      <c r="C79">
        <f>COUNTA(申込シート①!#REF!)</f>
        <v>1</v>
      </c>
    </row>
    <row r="80" spans="1:8" x14ac:dyDescent="0.15">
      <c r="A80" s="405"/>
      <c r="B80" s="20" t="e">
        <f>申込シート①!#REF!</f>
        <v>#REF!</v>
      </c>
      <c r="C80">
        <f>COUNTA(申込シート①!#REF!)</f>
        <v>1</v>
      </c>
    </row>
    <row r="81" spans="1:15" x14ac:dyDescent="0.15">
      <c r="A81" s="405"/>
      <c r="B81" s="20" t="e">
        <f>申込シート①!#REF!</f>
        <v>#REF!</v>
      </c>
      <c r="C81">
        <f>COUNTA(申込シート①!#REF!)</f>
        <v>1</v>
      </c>
    </row>
    <row r="82" spans="1:15" x14ac:dyDescent="0.15">
      <c r="A82" s="405"/>
      <c r="B82" s="20" t="e">
        <f>申込シート①!#REF!</f>
        <v>#REF!</v>
      </c>
      <c r="C82">
        <f>COUNTA(申込シート①!#REF!)</f>
        <v>1</v>
      </c>
    </row>
    <row r="83" spans="1:15" x14ac:dyDescent="0.15">
      <c r="A83" s="405"/>
      <c r="B83" s="21" t="e">
        <f t="shared" ref="B83:B138" si="0">B82+1</f>
        <v>#REF!</v>
      </c>
      <c r="C83">
        <f>COUNTA(申込シート①!#REF!)</f>
        <v>1</v>
      </c>
      <c r="D83">
        <f>COUNTA(申込シート①!#REF!)</f>
        <v>1</v>
      </c>
      <c r="E83">
        <f>COUNTA(申込シート①!#REF!)</f>
        <v>1</v>
      </c>
      <c r="F83">
        <f>COUNTA(申込シート①!#REF!)</f>
        <v>1</v>
      </c>
      <c r="G83">
        <f>COUNTA(申込シート①!#REF!)</f>
        <v>1</v>
      </c>
      <c r="H83">
        <f>SUM(C83:G83)</f>
        <v>5</v>
      </c>
    </row>
    <row r="84" spans="1:15" x14ac:dyDescent="0.15">
      <c r="A84" s="405"/>
      <c r="B84" s="21" t="e">
        <f t="shared" si="0"/>
        <v>#REF!</v>
      </c>
      <c r="C84">
        <f>IF(COUNTIF(C66:C82,"&gt;=1")-COUNTIF(C66:C82,"=4")&gt;=1,1,0)</f>
        <v>1</v>
      </c>
      <c r="D84">
        <f>IF($C83&lt;&gt;D83,1,0)</f>
        <v>0</v>
      </c>
      <c r="E84">
        <f>IF($C83&lt;&gt;E83,1,0)</f>
        <v>0</v>
      </c>
      <c r="F84">
        <f>IF($C83&lt;&gt;F83,1,0)</f>
        <v>0</v>
      </c>
      <c r="G84">
        <f>IF($C83&lt;&gt;G83,1,0)</f>
        <v>0</v>
      </c>
    </row>
    <row r="85" spans="1:15" ht="14.25" thickBot="1" x14ac:dyDescent="0.2">
      <c r="A85" s="406"/>
      <c r="B85" s="22" t="e">
        <f t="shared" si="0"/>
        <v>#REF!</v>
      </c>
      <c r="C85" s="162" t="s">
        <v>2494</v>
      </c>
      <c r="D85" s="162" t="s">
        <v>2494</v>
      </c>
      <c r="E85" s="162" t="s">
        <v>2494</v>
      </c>
      <c r="F85" s="162" t="s">
        <v>2494</v>
      </c>
      <c r="G85" s="162" t="s">
        <v>2494</v>
      </c>
      <c r="H85" s="163"/>
      <c r="I85" s="163"/>
      <c r="J85" s="163"/>
      <c r="K85" s="163"/>
      <c r="L85" s="163"/>
      <c r="M85" s="163"/>
      <c r="N85" s="163"/>
      <c r="O85" s="163"/>
    </row>
    <row r="86" spans="1:15" ht="13.5" customHeight="1" x14ac:dyDescent="0.15">
      <c r="A86" s="399" t="e">
        <f>申込シート①!#REF!</f>
        <v>#REF!</v>
      </c>
      <c r="B86" s="168" t="e">
        <f t="shared" si="0"/>
        <v>#REF!</v>
      </c>
      <c r="C86">
        <f>COUNTA(申込シート①!#REF!)</f>
        <v>1</v>
      </c>
      <c r="D86" t="s">
        <v>2495</v>
      </c>
      <c r="E86" t="s">
        <v>2482</v>
      </c>
      <c r="F86" t="s">
        <v>67</v>
      </c>
      <c r="G86" t="s">
        <v>2483</v>
      </c>
      <c r="H86" t="s">
        <v>2484</v>
      </c>
      <c r="J86" s="151" t="s">
        <v>2497</v>
      </c>
      <c r="K86" t="s">
        <v>2495</v>
      </c>
      <c r="L86" t="s">
        <v>2482</v>
      </c>
      <c r="M86" t="s">
        <v>67</v>
      </c>
      <c r="N86" t="s">
        <v>2483</v>
      </c>
      <c r="O86" t="s">
        <v>2498</v>
      </c>
    </row>
    <row r="87" spans="1:15" x14ac:dyDescent="0.15">
      <c r="A87" s="400"/>
      <c r="B87" s="166" t="e">
        <f t="shared" si="0"/>
        <v>#REF!</v>
      </c>
      <c r="C87">
        <f>COUNTA(申込シート①!#REF!)</f>
        <v>1</v>
      </c>
      <c r="D87" s="165"/>
      <c r="E87" s="165"/>
      <c r="F87" s="165"/>
      <c r="G87" s="165"/>
      <c r="H87" s="165"/>
      <c r="J87" s="165">
        <f>COUNTA(申込シート①!#REF!)</f>
        <v>1</v>
      </c>
      <c r="K87" s="175" t="e">
        <f>SUMPRODUCT((LEN(申込シート①!#REF!)&gt;1)*1)</f>
        <v>#REF!</v>
      </c>
      <c r="L87" s="165">
        <f>COUNTA(申込シート①!#REF!)</f>
        <v>1</v>
      </c>
      <c r="M87" s="165">
        <f>COUNTA(申込シート①!#REF!)</f>
        <v>1</v>
      </c>
      <c r="N87" s="165">
        <f>COUNTA(申込シート①!#REF!)</f>
        <v>1</v>
      </c>
      <c r="O87" s="165">
        <f>COUNTA(#REF!)</f>
        <v>1</v>
      </c>
    </row>
    <row r="88" spans="1:15" x14ac:dyDescent="0.15">
      <c r="A88" s="400"/>
      <c r="B88" s="166" t="e">
        <f t="shared" si="0"/>
        <v>#REF!</v>
      </c>
      <c r="H88" s="165" t="e">
        <f>SUM(J87:O87)</f>
        <v>#REF!</v>
      </c>
      <c r="J88" s="165">
        <f>IF(COUNTIF(C86:C87,"&gt;=1")-COUNTIF(C86:C87,"=4")&gt;=1,1,0)</f>
        <v>1</v>
      </c>
      <c r="K88" s="165" t="e">
        <f>IF($J87&lt;&gt;K87,1,0)</f>
        <v>#REF!</v>
      </c>
      <c r="L88" s="165">
        <f>IF($J87&lt;&gt;L87,1,0)</f>
        <v>0</v>
      </c>
      <c r="M88" s="165">
        <f>IF($J87&lt;&gt;M87,1,0)</f>
        <v>0</v>
      </c>
      <c r="N88" s="165">
        <f>IF($J87&lt;&gt;N87,1,0)</f>
        <v>0</v>
      </c>
      <c r="O88" s="165">
        <f>IF($J87*3&lt;&gt;O87,1,0)</f>
        <v>1</v>
      </c>
    </row>
    <row r="89" spans="1:15" ht="14.25" thickBot="1" x14ac:dyDescent="0.2">
      <c r="A89" s="401"/>
      <c r="B89" s="167" t="e">
        <f t="shared" si="0"/>
        <v>#REF!</v>
      </c>
      <c r="C89" s="163"/>
      <c r="D89" s="163"/>
      <c r="E89" s="163"/>
      <c r="F89" s="163"/>
      <c r="G89" s="163"/>
      <c r="H89" s="163"/>
      <c r="I89" s="163"/>
      <c r="J89" s="162" t="s">
        <v>2494</v>
      </c>
      <c r="K89" s="162" t="s">
        <v>2494</v>
      </c>
      <c r="L89" s="162" t="s">
        <v>2494</v>
      </c>
      <c r="M89" s="162" t="s">
        <v>2494</v>
      </c>
      <c r="N89" s="162" t="s">
        <v>2494</v>
      </c>
      <c r="O89" s="162" t="s">
        <v>2494</v>
      </c>
    </row>
    <row r="90" spans="1:15" ht="13.5" customHeight="1" x14ac:dyDescent="0.15">
      <c r="A90" s="399" t="e">
        <f>申込シート①!#REF!</f>
        <v>#REF!</v>
      </c>
      <c r="B90" s="168" t="e">
        <f t="shared" si="0"/>
        <v>#REF!</v>
      </c>
      <c r="C90" s="165">
        <f>COUNTA(申込シート①!#REF!)</f>
        <v>1</v>
      </c>
      <c r="D90" t="s">
        <v>2495</v>
      </c>
      <c r="E90" t="s">
        <v>2482</v>
      </c>
      <c r="F90" t="s">
        <v>67</v>
      </c>
      <c r="G90" t="s">
        <v>2483</v>
      </c>
      <c r="H90" t="s">
        <v>2484</v>
      </c>
      <c r="I90" s="165"/>
      <c r="J90" s="165"/>
      <c r="K90" s="165"/>
      <c r="L90" s="165"/>
      <c r="M90" s="165"/>
      <c r="N90" s="165"/>
    </row>
    <row r="91" spans="1:15" x14ac:dyDescent="0.15">
      <c r="A91" s="400"/>
      <c r="B91" s="166" t="e">
        <f t="shared" si="0"/>
        <v>#REF!</v>
      </c>
      <c r="C91" s="165">
        <f>COUNTA(申込シート①!#REF!)</f>
        <v>1</v>
      </c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</row>
    <row r="92" spans="1:15" x14ac:dyDescent="0.15">
      <c r="A92" s="400"/>
      <c r="B92" s="166" t="e">
        <f t="shared" si="0"/>
        <v>#REF!</v>
      </c>
      <c r="C92" s="165">
        <f>COUNTA(申込シート①!#REF!)</f>
        <v>1</v>
      </c>
      <c r="D92" s="165"/>
      <c r="E92" s="165"/>
      <c r="F92" s="165"/>
      <c r="G92" s="165"/>
      <c r="H92" s="165"/>
      <c r="I92" s="165"/>
      <c r="J92" s="165"/>
      <c r="K92" s="165"/>
      <c r="L92" s="165"/>
      <c r="M92" s="165"/>
      <c r="N92" s="165"/>
    </row>
    <row r="93" spans="1:15" x14ac:dyDescent="0.15">
      <c r="A93" s="400"/>
      <c r="B93" s="166" t="e">
        <f t="shared" si="0"/>
        <v>#REF!</v>
      </c>
      <c r="C93" s="165">
        <f>COUNTA(申込シート①!#REF!)</f>
        <v>1</v>
      </c>
      <c r="D93" s="165"/>
      <c r="E93" s="165"/>
      <c r="F93" s="165"/>
      <c r="G93" s="165"/>
      <c r="H93" s="165"/>
      <c r="I93" s="165"/>
      <c r="J93" s="165"/>
      <c r="K93" s="165"/>
      <c r="L93" s="165"/>
      <c r="M93" s="165"/>
      <c r="N93" s="165"/>
    </row>
    <row r="94" spans="1:15" x14ac:dyDescent="0.15">
      <c r="A94" s="400"/>
      <c r="B94" s="166" t="e">
        <f t="shared" si="0"/>
        <v>#REF!</v>
      </c>
      <c r="C94" s="165">
        <f>COUNTA(申込シート①!#REF!)</f>
        <v>1</v>
      </c>
      <c r="D94" s="165"/>
      <c r="E94" s="165"/>
      <c r="F94" s="165"/>
      <c r="G94" s="165"/>
      <c r="H94" s="165"/>
      <c r="I94" s="165"/>
      <c r="J94" s="151" t="s">
        <v>2497</v>
      </c>
      <c r="K94" t="s">
        <v>2495</v>
      </c>
      <c r="L94" t="s">
        <v>2482</v>
      </c>
      <c r="M94" t="s">
        <v>67</v>
      </c>
      <c r="N94" t="s">
        <v>2483</v>
      </c>
      <c r="O94" t="s">
        <v>2499</v>
      </c>
    </row>
    <row r="95" spans="1:15" x14ac:dyDescent="0.15">
      <c r="A95" s="400"/>
      <c r="B95" s="166" t="e">
        <f t="shared" si="0"/>
        <v>#REF!</v>
      </c>
      <c r="C95" s="165">
        <f>COUNTA(申込シート①!#REF!)</f>
        <v>1</v>
      </c>
      <c r="D95" s="165"/>
      <c r="E95" s="165"/>
      <c r="F95" s="165"/>
      <c r="G95" s="165"/>
      <c r="H95" t="e">
        <f>SUM(J95:N95)</f>
        <v>#REF!</v>
      </c>
      <c r="I95" s="165"/>
      <c r="J95">
        <f>COUNTA(申込シート①!#REF!)</f>
        <v>1</v>
      </c>
      <c r="K95" s="176" t="e">
        <f>SUMPRODUCT((LEN(申込シート①!#REF!)&gt;1)*1)</f>
        <v>#REF!</v>
      </c>
      <c r="L95">
        <f>COUNTA(申込シート①!#REF!)</f>
        <v>1</v>
      </c>
      <c r="M95">
        <f>COUNTA(申込シート①!#REF!)</f>
        <v>1</v>
      </c>
      <c r="N95">
        <f>COUNTA(申込シート①!#REF!)</f>
        <v>1</v>
      </c>
      <c r="O95">
        <f>COUNTA(#REF!)+COUNTA(#REF!)</f>
        <v>2</v>
      </c>
    </row>
    <row r="96" spans="1:15" x14ac:dyDescent="0.15">
      <c r="A96" s="400"/>
      <c r="B96" s="166" t="e">
        <f t="shared" si="0"/>
        <v>#REF!</v>
      </c>
      <c r="C96" s="165">
        <f>COUNTA(申込シート①!#REF!)</f>
        <v>1</v>
      </c>
      <c r="D96" s="165"/>
      <c r="E96" s="165"/>
      <c r="F96" s="165"/>
      <c r="G96" s="165"/>
      <c r="H96" s="165"/>
      <c r="I96" s="165"/>
      <c r="J96" s="165">
        <f>IF(COUNTIF(C90:C96,"&gt;=1")-COUNTIF(C90:C96,"=4")&gt;=1,1,0)</f>
        <v>1</v>
      </c>
      <c r="K96" s="165" t="e">
        <f>IF($J95&lt;&gt;K95,1,0)</f>
        <v>#REF!</v>
      </c>
      <c r="L96" s="165">
        <f>IF($J95&lt;&gt;L95,1,0)</f>
        <v>0</v>
      </c>
      <c r="M96" s="165">
        <f>IF($J95&lt;&gt;M95,1,0)</f>
        <v>0</v>
      </c>
      <c r="N96" s="165">
        <f>IF($J95&lt;&gt;N95,1,0)</f>
        <v>0</v>
      </c>
      <c r="O96" s="177">
        <f>IF(O95=2,0,1)</f>
        <v>0</v>
      </c>
    </row>
    <row r="97" spans="1:15" ht="14.25" thickBot="1" x14ac:dyDescent="0.2">
      <c r="A97" s="401"/>
      <c r="B97" s="167" t="e">
        <f t="shared" si="0"/>
        <v>#REF!</v>
      </c>
      <c r="C97" s="163"/>
      <c r="D97" s="163"/>
      <c r="E97" s="163"/>
      <c r="F97" s="163"/>
      <c r="G97" s="163"/>
      <c r="H97" s="163"/>
      <c r="I97" s="163"/>
      <c r="J97" s="162" t="s">
        <v>2494</v>
      </c>
      <c r="K97" s="162" t="s">
        <v>2494</v>
      </c>
      <c r="L97" s="162" t="s">
        <v>2494</v>
      </c>
      <c r="M97" s="162" t="s">
        <v>2494</v>
      </c>
      <c r="N97" s="162" t="s">
        <v>2494</v>
      </c>
      <c r="O97" s="162" t="s">
        <v>2494</v>
      </c>
    </row>
    <row r="98" spans="1:15" ht="13.5" customHeight="1" x14ac:dyDescent="0.15">
      <c r="A98" s="399" t="e">
        <f>申込シート①!#REF!</f>
        <v>#REF!</v>
      </c>
      <c r="B98" s="168" t="e">
        <f t="shared" si="0"/>
        <v>#REF!</v>
      </c>
      <c r="C98" s="165">
        <f>COUNTA(申込シート①!#REF!)</f>
        <v>1</v>
      </c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</row>
    <row r="99" spans="1:15" x14ac:dyDescent="0.15">
      <c r="A99" s="400"/>
      <c r="B99" s="166" t="e">
        <f t="shared" si="0"/>
        <v>#REF!</v>
      </c>
      <c r="C99" s="165">
        <f>COUNTA(申込シート①!#REF!)</f>
        <v>1</v>
      </c>
      <c r="D99" s="165"/>
      <c r="E99" s="165"/>
      <c r="F99" s="165"/>
      <c r="G99" s="165"/>
      <c r="H99" s="165"/>
      <c r="I99" s="165"/>
      <c r="J99" s="151" t="s">
        <v>2497</v>
      </c>
      <c r="K99" t="s">
        <v>2495</v>
      </c>
      <c r="L99" t="s">
        <v>2482</v>
      </c>
      <c r="M99" t="s">
        <v>67</v>
      </c>
      <c r="N99" t="s">
        <v>2483</v>
      </c>
    </row>
    <row r="100" spans="1:15" x14ac:dyDescent="0.15">
      <c r="A100" s="400"/>
      <c r="B100" s="166" t="e">
        <f t="shared" si="0"/>
        <v>#REF!</v>
      </c>
      <c r="C100" s="165">
        <f>COUNTA(申込シート①!#REF!)</f>
        <v>1</v>
      </c>
      <c r="D100" s="165"/>
      <c r="E100" s="165"/>
      <c r="F100" s="165"/>
      <c r="G100" s="165"/>
      <c r="H100" t="e">
        <f>SUM(J100:N100)</f>
        <v>#REF!</v>
      </c>
      <c r="I100" s="165"/>
      <c r="J100">
        <f>COUNTA(申込シート①!#REF!)</f>
        <v>1</v>
      </c>
      <c r="K100" s="176" t="e">
        <f>SUMPRODUCT((LEN(申込シート①!#REF!)&gt;1)*1)</f>
        <v>#REF!</v>
      </c>
      <c r="L100">
        <f>COUNTA(申込シート①!#REF!)</f>
        <v>1</v>
      </c>
      <c r="M100">
        <f>COUNTA(申込シート①!#REF!)</f>
        <v>1</v>
      </c>
      <c r="N100">
        <f>COUNTA(申込シート①!#REF!)</f>
        <v>1</v>
      </c>
    </row>
    <row r="101" spans="1:15" x14ac:dyDescent="0.15">
      <c r="A101" s="400"/>
      <c r="B101" s="166" t="e">
        <f t="shared" si="0"/>
        <v>#REF!</v>
      </c>
      <c r="C101" s="165">
        <f>COUNTA(申込シート①!#REF!)</f>
        <v>1</v>
      </c>
      <c r="D101" s="165"/>
      <c r="E101" s="165"/>
      <c r="F101" s="165"/>
      <c r="G101" s="165"/>
      <c r="H101" s="165"/>
      <c r="I101" s="165"/>
      <c r="J101" s="165">
        <f>IF(COUNTIF(C98:C101,"&gt;=1")-COUNTIF(C98:C101,"=4")&gt;=1,1,0)</f>
        <v>1</v>
      </c>
      <c r="K101" s="165" t="e">
        <f>IF($J100&lt;&gt;K100,1,0)</f>
        <v>#REF!</v>
      </c>
      <c r="L101" s="165">
        <f>IF($J100&lt;&gt;L100,1,0)</f>
        <v>0</v>
      </c>
      <c r="M101" s="165">
        <f>IF($J100&lt;&gt;M100,1,0)</f>
        <v>0</v>
      </c>
      <c r="N101" s="165">
        <f>IF($J100&lt;&gt;N100,1,0)</f>
        <v>0</v>
      </c>
    </row>
    <row r="102" spans="1:15" ht="14.25" thickBot="1" x14ac:dyDescent="0.2">
      <c r="A102" s="401"/>
      <c r="B102" s="167" t="e">
        <f t="shared" si="0"/>
        <v>#REF!</v>
      </c>
      <c r="C102" s="163"/>
      <c r="D102" s="163"/>
      <c r="E102" s="163"/>
      <c r="F102" s="163"/>
      <c r="G102" s="163"/>
      <c r="H102" s="163"/>
      <c r="I102" s="163"/>
      <c r="J102" s="162" t="s">
        <v>2494</v>
      </c>
      <c r="K102" s="162" t="s">
        <v>2494</v>
      </c>
      <c r="L102" s="162" t="s">
        <v>2494</v>
      </c>
      <c r="M102" s="162" t="s">
        <v>2494</v>
      </c>
      <c r="N102" s="162" t="s">
        <v>2494</v>
      </c>
    </row>
    <row r="103" spans="1:15" x14ac:dyDescent="0.15">
      <c r="A103" s="399" t="e">
        <f>申込シート①!#REF!</f>
        <v>#REF!</v>
      </c>
      <c r="B103" s="168" t="e">
        <f t="shared" si="0"/>
        <v>#REF!</v>
      </c>
      <c r="C103" s="165">
        <f>COUNTA(申込シート①!#REF!)</f>
        <v>1</v>
      </c>
      <c r="J103" s="151" t="s">
        <v>2497</v>
      </c>
      <c r="K103" t="s">
        <v>2500</v>
      </c>
      <c r="L103" t="s">
        <v>2482</v>
      </c>
      <c r="M103" t="s">
        <v>67</v>
      </c>
      <c r="N103" t="s">
        <v>2483</v>
      </c>
    </row>
    <row r="104" spans="1:15" x14ac:dyDescent="0.15">
      <c r="A104" s="400"/>
      <c r="B104" s="166" t="e">
        <f t="shared" si="0"/>
        <v>#REF!</v>
      </c>
      <c r="C104" s="165"/>
      <c r="H104">
        <f>SUM(J104:N104)</f>
        <v>8</v>
      </c>
      <c r="J104">
        <f>COUNTA(申込シート①!#REF!)+COUNTA(申込シート①!#REF!)</f>
        <v>2</v>
      </c>
      <c r="K104" s="169"/>
      <c r="L104">
        <f>COUNTA(申込シート①!#REF!)+COUNTA(申込シート①!#REF!)</f>
        <v>2</v>
      </c>
      <c r="M104">
        <f>COUNTA(申込シート①!#REF!)+COUNTA(申込シート①!#REF!)</f>
        <v>2</v>
      </c>
      <c r="N104">
        <f>COUNTA(申込シート①!#REF!)+COUNTA(申込シート①!#REF!)</f>
        <v>2</v>
      </c>
    </row>
    <row r="105" spans="1:15" x14ac:dyDescent="0.15">
      <c r="A105" s="400"/>
      <c r="B105" s="166" t="e">
        <f t="shared" si="0"/>
        <v>#REF!</v>
      </c>
      <c r="C105" s="165">
        <f>COUNTA(申込シート①!#REF!)</f>
        <v>1</v>
      </c>
      <c r="J105" s="165">
        <f>IF(COUNTIF(C103:C105,"&gt;=1")-COUNTIF(C103:C105,"=4")&gt;=1,1,0)</f>
        <v>1</v>
      </c>
      <c r="K105" s="165" t="e">
        <f>IF(H104=0,0,IF(AND(申込シート①!#REF!=申込シート①!#REF!,申込シート①!#REF!=申込シート①!#REF!),1,0))</f>
        <v>#REF!</v>
      </c>
      <c r="L105" s="165">
        <f>IF(COUNTIF($C103:$C105,"&gt;=1")&lt;&gt;L104,1,0)</f>
        <v>0</v>
      </c>
      <c r="M105" s="165">
        <f>IF(COUNTIF($C103:$C105,"&gt;=1")&lt;&gt;M104,1,0)</f>
        <v>0</v>
      </c>
      <c r="N105" s="165">
        <f>IF(COUNTIF($C103:$C105,"&gt;=1")&lt;&gt;N104,1,0)</f>
        <v>0</v>
      </c>
    </row>
    <row r="106" spans="1:15" ht="14.25" thickBot="1" x14ac:dyDescent="0.2">
      <c r="A106" s="400"/>
      <c r="B106" s="167" t="e">
        <f t="shared" si="0"/>
        <v>#REF!</v>
      </c>
      <c r="C106" s="163"/>
      <c r="D106" s="163"/>
      <c r="E106" s="163"/>
      <c r="F106" s="163"/>
      <c r="G106" s="163"/>
      <c r="H106" s="163"/>
      <c r="I106" s="163"/>
      <c r="J106" s="162" t="s">
        <v>2494</v>
      </c>
      <c r="K106" s="162" t="s">
        <v>2494</v>
      </c>
      <c r="L106" s="162" t="s">
        <v>2494</v>
      </c>
      <c r="M106" s="162" t="s">
        <v>2494</v>
      </c>
      <c r="N106" s="162" t="s">
        <v>2494</v>
      </c>
    </row>
    <row r="107" spans="1:15" x14ac:dyDescent="0.15">
      <c r="A107" s="399" t="e">
        <f>申込シート①!#REF!</f>
        <v>#REF!</v>
      </c>
      <c r="B107" s="174" t="e">
        <f t="shared" si="0"/>
        <v>#REF!</v>
      </c>
      <c r="C107" s="165">
        <f>COUNTA(申込シート①!#REF!)</f>
        <v>1</v>
      </c>
    </row>
    <row r="108" spans="1:15" ht="14.25" thickBot="1" x14ac:dyDescent="0.2">
      <c r="A108" s="401"/>
      <c r="B108" s="167" t="e">
        <f t="shared" si="0"/>
        <v>#REF!</v>
      </c>
      <c r="C108" s="163">
        <f>COUNTA(申込シート①!#REF!)</f>
        <v>1</v>
      </c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</row>
    <row r="109" spans="1:15" x14ac:dyDescent="0.15">
      <c r="A109" s="402" t="e">
        <f>申込シート①!#REF!</f>
        <v>#REF!</v>
      </c>
      <c r="B109" s="174" t="e">
        <f t="shared" si="0"/>
        <v>#REF!</v>
      </c>
      <c r="C109" s="165">
        <f>COUNTA(申込シート①!#REF!)</f>
        <v>1</v>
      </c>
    </row>
    <row r="110" spans="1:15" x14ac:dyDescent="0.15">
      <c r="A110" s="403"/>
      <c r="B110" s="166" t="e">
        <f t="shared" si="0"/>
        <v>#REF!</v>
      </c>
      <c r="C110" s="165">
        <f>COUNTA(申込シート①!#REF!)</f>
        <v>1</v>
      </c>
    </row>
    <row r="111" spans="1:15" x14ac:dyDescent="0.15">
      <c r="A111" s="403"/>
      <c r="B111" s="166" t="e">
        <f t="shared" si="0"/>
        <v>#REF!</v>
      </c>
      <c r="C111" s="165">
        <f>COUNTA(申込シート①!#REF!)</f>
        <v>1</v>
      </c>
    </row>
    <row r="112" spans="1:15" x14ac:dyDescent="0.15">
      <c r="A112" s="403"/>
      <c r="B112" s="166" t="e">
        <f t="shared" si="0"/>
        <v>#REF!</v>
      </c>
      <c r="C112" s="165">
        <f>COUNTA(申込シート①!#REF!)</f>
        <v>1</v>
      </c>
    </row>
    <row r="113" spans="1:3" x14ac:dyDescent="0.15">
      <c r="A113" s="403"/>
      <c r="B113" s="166" t="e">
        <f t="shared" si="0"/>
        <v>#REF!</v>
      </c>
      <c r="C113" s="165">
        <f>COUNTA(申込シート①!#REF!)</f>
        <v>1</v>
      </c>
    </row>
    <row r="114" spans="1:3" x14ac:dyDescent="0.15">
      <c r="A114" s="403"/>
      <c r="B114" s="166" t="e">
        <f t="shared" si="0"/>
        <v>#REF!</v>
      </c>
      <c r="C114" s="165">
        <f>COUNTA(申込シート①!#REF!)</f>
        <v>1</v>
      </c>
    </row>
    <row r="115" spans="1:3" x14ac:dyDescent="0.15">
      <c r="A115" s="403"/>
      <c r="B115" s="166" t="e">
        <f t="shared" si="0"/>
        <v>#REF!</v>
      </c>
      <c r="C115" s="165">
        <f>COUNTA(申込シート①!#REF!)</f>
        <v>1</v>
      </c>
    </row>
    <row r="116" spans="1:3" x14ac:dyDescent="0.15">
      <c r="A116" s="403"/>
      <c r="B116" s="166" t="e">
        <f t="shared" si="0"/>
        <v>#REF!</v>
      </c>
      <c r="C116" s="165">
        <f>COUNTA(申込シート①!#REF!)</f>
        <v>1</v>
      </c>
    </row>
    <row r="117" spans="1:3" x14ac:dyDescent="0.15">
      <c r="A117" s="403"/>
      <c r="B117" s="166" t="e">
        <f t="shared" si="0"/>
        <v>#REF!</v>
      </c>
      <c r="C117" s="165">
        <f>COUNTA(申込シート①!#REF!)</f>
        <v>1</v>
      </c>
    </row>
    <row r="118" spans="1:3" x14ac:dyDescent="0.15">
      <c r="A118" s="403"/>
      <c r="B118" s="166" t="e">
        <f t="shared" si="0"/>
        <v>#REF!</v>
      </c>
      <c r="C118" s="165">
        <f>COUNTA(申込シート①!#REF!)</f>
        <v>1</v>
      </c>
    </row>
    <row r="119" spans="1:3" x14ac:dyDescent="0.15">
      <c r="A119" s="403"/>
      <c r="B119" s="166" t="e">
        <f t="shared" si="0"/>
        <v>#REF!</v>
      </c>
      <c r="C119" s="165">
        <f>COUNTA(申込シート①!#REF!)</f>
        <v>1</v>
      </c>
    </row>
    <row r="120" spans="1:3" x14ac:dyDescent="0.15">
      <c r="A120" s="403"/>
      <c r="B120" s="166" t="e">
        <f t="shared" si="0"/>
        <v>#REF!</v>
      </c>
      <c r="C120" s="165">
        <f>COUNTA(申込シート①!#REF!)</f>
        <v>1</v>
      </c>
    </row>
    <row r="121" spans="1:3" x14ac:dyDescent="0.15">
      <c r="A121" s="403"/>
      <c r="B121" s="166" t="e">
        <f t="shared" si="0"/>
        <v>#REF!</v>
      </c>
      <c r="C121" s="165">
        <f>COUNTA(申込シート①!#REF!)</f>
        <v>1</v>
      </c>
    </row>
    <row r="122" spans="1:3" x14ac:dyDescent="0.15">
      <c r="A122" s="403"/>
      <c r="B122" s="166" t="e">
        <f t="shared" si="0"/>
        <v>#REF!</v>
      </c>
      <c r="C122" s="165">
        <f>COUNTA(申込シート①!#REF!)</f>
        <v>1</v>
      </c>
    </row>
    <row r="123" spans="1:3" x14ac:dyDescent="0.15">
      <c r="A123" s="403"/>
      <c r="B123" s="166" t="e">
        <f t="shared" si="0"/>
        <v>#REF!</v>
      </c>
      <c r="C123" s="165">
        <f>COUNTA(申込シート①!#REF!)</f>
        <v>1</v>
      </c>
    </row>
    <row r="124" spans="1:3" x14ac:dyDescent="0.15">
      <c r="A124" s="403"/>
      <c r="B124" s="166" t="e">
        <f t="shared" si="0"/>
        <v>#REF!</v>
      </c>
      <c r="C124" s="165">
        <f>COUNTA(申込シート①!#REF!)</f>
        <v>1</v>
      </c>
    </row>
    <row r="125" spans="1:3" x14ac:dyDescent="0.15">
      <c r="A125" s="403"/>
      <c r="B125" s="166" t="e">
        <f t="shared" si="0"/>
        <v>#REF!</v>
      </c>
      <c r="C125" s="165">
        <f>COUNTA(申込シート①!#REF!)</f>
        <v>1</v>
      </c>
    </row>
    <row r="126" spans="1:3" x14ac:dyDescent="0.15">
      <c r="A126" s="403"/>
      <c r="B126" s="166" t="e">
        <f t="shared" si="0"/>
        <v>#REF!</v>
      </c>
      <c r="C126" s="165">
        <f>COUNTA(申込シート①!#REF!)</f>
        <v>1</v>
      </c>
    </row>
    <row r="127" spans="1:3" x14ac:dyDescent="0.15">
      <c r="A127" s="403"/>
      <c r="B127" s="166" t="e">
        <f t="shared" si="0"/>
        <v>#REF!</v>
      </c>
      <c r="C127" s="165">
        <f>COUNTA(申込シート①!#REF!)</f>
        <v>1</v>
      </c>
    </row>
    <row r="128" spans="1:3" x14ac:dyDescent="0.15">
      <c r="A128" s="403"/>
      <c r="B128" s="166" t="e">
        <f t="shared" si="0"/>
        <v>#REF!</v>
      </c>
      <c r="C128" s="165">
        <f>COUNTA(申込シート①!#REF!)</f>
        <v>1</v>
      </c>
    </row>
    <row r="129" spans="1:8" x14ac:dyDescent="0.15">
      <c r="A129" s="403"/>
      <c r="B129" s="166" t="e">
        <f t="shared" si="0"/>
        <v>#REF!</v>
      </c>
      <c r="C129" s="165">
        <f>COUNTA(申込シート①!#REF!)</f>
        <v>1</v>
      </c>
    </row>
    <row r="130" spans="1:8" x14ac:dyDescent="0.15">
      <c r="A130" s="403"/>
      <c r="B130" s="166" t="e">
        <f t="shared" si="0"/>
        <v>#REF!</v>
      </c>
      <c r="C130" s="165">
        <f>COUNTA(申込シート①!#REF!)</f>
        <v>1</v>
      </c>
    </row>
    <row r="131" spans="1:8" x14ac:dyDescent="0.15">
      <c r="A131" s="403"/>
      <c r="B131" s="166" t="e">
        <f t="shared" si="0"/>
        <v>#REF!</v>
      </c>
      <c r="C131" s="165">
        <f>COUNTA(申込シート①!#REF!)</f>
        <v>1</v>
      </c>
    </row>
    <row r="132" spans="1:8" x14ac:dyDescent="0.15">
      <c r="A132" s="403"/>
      <c r="B132" s="166" t="e">
        <f t="shared" si="0"/>
        <v>#REF!</v>
      </c>
      <c r="C132" s="165">
        <f>COUNTA(申込シート①!#REF!)</f>
        <v>1</v>
      </c>
    </row>
    <row r="133" spans="1:8" x14ac:dyDescent="0.15">
      <c r="A133" s="403"/>
      <c r="B133" s="166" t="e">
        <f t="shared" si="0"/>
        <v>#REF!</v>
      </c>
      <c r="C133" s="165">
        <f>COUNTA(申込シート①!#REF!)</f>
        <v>1</v>
      </c>
    </row>
    <row r="134" spans="1:8" x14ac:dyDescent="0.15">
      <c r="A134" s="403"/>
      <c r="B134" s="166" t="e">
        <f t="shared" si="0"/>
        <v>#REF!</v>
      </c>
      <c r="C134" s="165">
        <f>COUNTA(申込シート①!#REF!)</f>
        <v>1</v>
      </c>
    </row>
    <row r="135" spans="1:8" x14ac:dyDescent="0.15">
      <c r="A135" s="403"/>
      <c r="B135" s="166" t="e">
        <f t="shared" si="0"/>
        <v>#REF!</v>
      </c>
      <c r="C135" s="165">
        <f>COUNTA(申込シート①!#REF!)</f>
        <v>1</v>
      </c>
    </row>
    <row r="136" spans="1:8" x14ac:dyDescent="0.15">
      <c r="A136" s="403"/>
      <c r="B136" s="166" t="e">
        <f t="shared" si="0"/>
        <v>#REF!</v>
      </c>
      <c r="C136" s="165">
        <f>COUNTA(申込シート①!#REF!)</f>
        <v>1</v>
      </c>
    </row>
    <row r="137" spans="1:8" x14ac:dyDescent="0.15">
      <c r="A137" s="403"/>
      <c r="B137" s="166" t="e">
        <f t="shared" si="0"/>
        <v>#REF!</v>
      </c>
      <c r="C137" s="165">
        <f>COUNTA(申込シート①!#REF!)</f>
        <v>1</v>
      </c>
    </row>
    <row r="138" spans="1:8" ht="14.25" thickBot="1" x14ac:dyDescent="0.2">
      <c r="A138" s="403"/>
      <c r="B138" s="167" t="e">
        <f t="shared" si="0"/>
        <v>#REF!</v>
      </c>
      <c r="C138" s="165">
        <f>COUNTA(申込シート①!#REF!)</f>
        <v>1</v>
      </c>
    </row>
    <row r="139" spans="1:8" x14ac:dyDescent="0.15">
      <c r="C139">
        <f>COUNTA(申込シート①!#REF!)</f>
        <v>1</v>
      </c>
      <c r="D139">
        <f>COUNTA(申込シート①!#REF!)</f>
        <v>1</v>
      </c>
      <c r="F139">
        <f>COUNTA(申込シート①!#REF!)</f>
        <v>1</v>
      </c>
      <c r="G139">
        <f>COUNTA(申込シート①!#REF!)</f>
        <v>1</v>
      </c>
      <c r="H139">
        <f>SUM(C139:G139)</f>
        <v>4</v>
      </c>
    </row>
    <row r="140" spans="1:8" x14ac:dyDescent="0.15">
      <c r="C140">
        <f>IF(COUNTIF(C109:C138,"&gt;=1")-COUNTIF(C109:C138,"=4")&gt;=1,1,0)</f>
        <v>1</v>
      </c>
      <c r="D140">
        <f>IF($C139&lt;&gt;D139,1,0)</f>
        <v>0</v>
      </c>
      <c r="F140">
        <f>IF($C139&lt;&gt;F139,1,0)</f>
        <v>0</v>
      </c>
      <c r="G140">
        <f>IF($C139&lt;&gt;G139,1,0)</f>
        <v>0</v>
      </c>
    </row>
    <row r="141" spans="1:8" ht="14.25" thickBot="1" x14ac:dyDescent="0.2">
      <c r="C141" s="162" t="s">
        <v>2494</v>
      </c>
      <c r="D141" s="162" t="s">
        <v>2494</v>
      </c>
      <c r="E141" s="162"/>
      <c r="F141" s="162" t="s">
        <v>2494</v>
      </c>
      <c r="G141" s="162" t="s">
        <v>2494</v>
      </c>
      <c r="H141" s="163"/>
    </row>
  </sheetData>
  <mergeCells count="14">
    <mergeCell ref="A98:A102"/>
    <mergeCell ref="A103:A106"/>
    <mergeCell ref="A107:A108"/>
    <mergeCell ref="A109:A138"/>
    <mergeCell ref="A8:A20"/>
    <mergeCell ref="A21:A33"/>
    <mergeCell ref="A34:A46"/>
    <mergeCell ref="A47:A50"/>
    <mergeCell ref="A51:A54"/>
    <mergeCell ref="A55:A58"/>
    <mergeCell ref="A59:A65"/>
    <mergeCell ref="A66:A85"/>
    <mergeCell ref="A86:A89"/>
    <mergeCell ref="A90:A97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71"/>
  <sheetViews>
    <sheetView workbookViewId="0">
      <selection activeCell="D1" sqref="D1"/>
    </sheetView>
  </sheetViews>
  <sheetFormatPr defaultRowHeight="13.5" x14ac:dyDescent="0.15"/>
  <cols>
    <col min="1" max="1" width="5.625" customWidth="1"/>
    <col min="2" max="2" width="12.75" bestFit="1" customWidth="1"/>
    <col min="3" max="3" width="24.375" bestFit="1" customWidth="1"/>
    <col min="5" max="5" width="5.625" customWidth="1"/>
    <col min="6" max="6" width="12.75" bestFit="1" customWidth="1"/>
    <col min="7" max="7" width="24.375" bestFit="1" customWidth="1"/>
  </cols>
  <sheetData>
    <row r="1" spans="1:7" x14ac:dyDescent="0.15">
      <c r="A1" t="s">
        <v>2501</v>
      </c>
      <c r="E1" t="s">
        <v>2502</v>
      </c>
    </row>
    <row r="3" spans="1:7" ht="14.25" thickBot="1" x14ac:dyDescent="0.2">
      <c r="A3" t="e">
        <f>work!A8</f>
        <v>#REF!</v>
      </c>
      <c r="E3" t="e">
        <f>A3</f>
        <v>#REF!</v>
      </c>
    </row>
    <row r="4" spans="1:7" x14ac:dyDescent="0.15">
      <c r="B4" s="155" t="str">
        <f>work!$C$7</f>
        <v>氏名・ﾌﾘｶﾞﾅ</v>
      </c>
      <c r="C4" s="152" t="str">
        <f>IF(work!H18=0,"入力されていません",IF(work!C19=1,"入力の不備があります","入力されています"))</f>
        <v>入力の不備があります</v>
      </c>
      <c r="F4" s="155" t="str">
        <f>work!$I$7</f>
        <v>発表題</v>
      </c>
      <c r="G4" s="152" t="str">
        <f>IF(work!N18=0,"入力されていません",IF(work!I18=2,"入力されています","入力の不備があります"))</f>
        <v>入力の不備があります</v>
      </c>
    </row>
    <row r="5" spans="1:7" x14ac:dyDescent="0.15">
      <c r="B5" s="156" t="str">
        <f>work!$D$7</f>
        <v>参加形態</v>
      </c>
      <c r="C5" s="153" t="str">
        <f>IF(work!H18=0,"入力されていません",IF(work!D19=1,"入力の不備があります","入力されています"))</f>
        <v>入力されています</v>
      </c>
      <c r="F5" s="156" t="s">
        <v>2503</v>
      </c>
      <c r="G5" s="153" t="str">
        <f>IF(work!N18=0,"入力されていません",IF(work!J18=4,"入力されています","入力の不備があります"))</f>
        <v>入力の不備があります</v>
      </c>
    </row>
    <row r="6" spans="1:7" x14ac:dyDescent="0.15">
      <c r="B6" s="156" t="str">
        <f>work!$E$7</f>
        <v>学年</v>
      </c>
      <c r="C6" s="153" t="str">
        <f>IF(work!H18=0,"入力されていません",IF(work!E19=1,"入力の不備があります","入力されています"))</f>
        <v>入力されています</v>
      </c>
      <c r="F6" s="156" t="str">
        <f>work!$K$7</f>
        <v>代表者</v>
      </c>
      <c r="G6" s="153" t="str">
        <f>IF(work!N18=0,"入力されていません",IF(work!K18=1,"入力されています","入力の不備があります"))</f>
        <v>入力の不備があります</v>
      </c>
    </row>
    <row r="7" spans="1:7" x14ac:dyDescent="0.15">
      <c r="B7" s="156" t="str">
        <f>work!$F$7</f>
        <v>性別</v>
      </c>
      <c r="C7" s="153" t="str">
        <f>IF(work!H18=0,"入力されていません",IF(work!F19=1,"入力の不備があります","入力されています"))</f>
        <v>入力されています</v>
      </c>
      <c r="F7" s="156" t="str">
        <f>work!$L$7</f>
        <v>表現開始</v>
      </c>
      <c r="G7" s="153" t="str">
        <f>IF(work!N18=0,"入力されていません",IF(work!L18=1,"入力されています","入力の不備があります"))</f>
        <v>入力の不備があります</v>
      </c>
    </row>
    <row r="8" spans="1:7" ht="14.25" thickBot="1" x14ac:dyDescent="0.2">
      <c r="B8" s="157" t="str">
        <f>work!$G$7</f>
        <v>式典参加</v>
      </c>
      <c r="C8" s="154" t="str">
        <f>IF(work!H18=0,"入力されていません",IF(work!G19=1,"入力の不備があります","入力されています"))</f>
        <v>入力されています</v>
      </c>
      <c r="F8" s="157" t="str">
        <f>work!$M$7</f>
        <v>マイク</v>
      </c>
      <c r="G8" s="154" t="str">
        <f>IF(work!N18=0,"入力されていません",IF(work!M18&gt;=1,"入力されています","入力の不備があります"))</f>
        <v>入力の不備があります</v>
      </c>
    </row>
    <row r="10" spans="1:7" ht="14.25" thickBot="1" x14ac:dyDescent="0.2">
      <c r="A10" t="e">
        <f>work!A21</f>
        <v>#REF!</v>
      </c>
      <c r="E10" t="e">
        <f>A10</f>
        <v>#REF!</v>
      </c>
    </row>
    <row r="11" spans="1:7" x14ac:dyDescent="0.15">
      <c r="B11" s="155" t="str">
        <f>work!$C$7</f>
        <v>氏名・ﾌﾘｶﾞﾅ</v>
      </c>
      <c r="C11" s="152" t="str">
        <f>IF(work!H31=0,"入力されていません",IF(work!C32=1,"入力の不備があります","入力されています"))</f>
        <v>入力の不備があります</v>
      </c>
      <c r="F11" s="155" t="str">
        <f>work!$I$7</f>
        <v>発表題</v>
      </c>
      <c r="G11" s="152" t="e">
        <f>IF(work!N31=0,"入力されていません",IF(work!I31=2,"入力されています","入力の不備があります"))</f>
        <v>#REF!</v>
      </c>
    </row>
    <row r="12" spans="1:7" x14ac:dyDescent="0.15">
      <c r="B12" s="156" t="str">
        <f>work!$D$7</f>
        <v>参加形態</v>
      </c>
      <c r="C12" s="153" t="str">
        <f>IF(work!H31=0,"入力されていません",IF(work!D32=1,"入力の不備があります","入力されています"))</f>
        <v>入力されています</v>
      </c>
      <c r="F12" s="156" t="s">
        <v>2503</v>
      </c>
      <c r="G12" s="153" t="e">
        <f>IF(work!N31=0,"入力されていません",IF(work!J31=4,"入力されています","入力の不備があります"))</f>
        <v>#REF!</v>
      </c>
    </row>
    <row r="13" spans="1:7" x14ac:dyDescent="0.15">
      <c r="B13" s="156" t="str">
        <f>work!$E$7</f>
        <v>学年</v>
      </c>
      <c r="C13" s="153" t="str">
        <f>IF(work!H31=0,"入力されていません",IF(work!E32=1,"入力の不備があります","入力されています"))</f>
        <v>入力されています</v>
      </c>
      <c r="F13" s="156" t="str">
        <f>work!$K$7</f>
        <v>代表者</v>
      </c>
      <c r="G13" s="153" t="e">
        <f>IF(work!N31=0,"入力されていません",IF(work!K31=1,"入力されています","入力の不備があります"))</f>
        <v>#REF!</v>
      </c>
    </row>
    <row r="14" spans="1:7" x14ac:dyDescent="0.15">
      <c r="B14" s="156" t="str">
        <f>work!$F$7</f>
        <v>性別</v>
      </c>
      <c r="C14" s="153" t="str">
        <f>IF(work!H31=0,"入力されていません",IF(work!F32=1,"入力の不備があります","入力されています"))</f>
        <v>入力されています</v>
      </c>
      <c r="F14" s="156" t="str">
        <f>work!$L$7</f>
        <v>表現開始</v>
      </c>
      <c r="G14" s="153" t="e">
        <f>IF(work!N31=0,"入力されていません",IF(work!L31=1,"入力されています","入力の不備があります"))</f>
        <v>#REF!</v>
      </c>
    </row>
    <row r="15" spans="1:7" ht="14.25" thickBot="1" x14ac:dyDescent="0.2">
      <c r="B15" s="157" t="str">
        <f>work!$G$7</f>
        <v>式典参加</v>
      </c>
      <c r="C15" s="154" t="str">
        <f>IF(work!H31=0,"入力されていません",IF(work!G32=1,"入力の不備があります","入力されています"))</f>
        <v>入力されています</v>
      </c>
      <c r="F15" s="157" t="str">
        <f>work!$M$7</f>
        <v>マイク</v>
      </c>
      <c r="G15" s="154" t="e">
        <f>IF(work!N31=0,"入力されていません",IF(work!M31&gt;=1,"入力されています","入力の不備があります"))</f>
        <v>#REF!</v>
      </c>
    </row>
    <row r="17" spans="1:7" ht="14.25" thickBot="1" x14ac:dyDescent="0.2">
      <c r="A17" t="e">
        <f>work!A34</f>
        <v>#REF!</v>
      </c>
      <c r="E17" t="e">
        <f>A17</f>
        <v>#REF!</v>
      </c>
    </row>
    <row r="18" spans="1:7" x14ac:dyDescent="0.15">
      <c r="B18" s="155" t="str">
        <f>work!$C$7</f>
        <v>氏名・ﾌﾘｶﾞﾅ</v>
      </c>
      <c r="C18" s="152" t="str">
        <f>IF(work!H44=0,"入力されていません",IF(work!C45=1,"入力の不備があります","入力されています"))</f>
        <v>入力の不備があります</v>
      </c>
      <c r="F18" s="155" t="str">
        <f>work!$I$7</f>
        <v>発表題</v>
      </c>
      <c r="G18" s="152" t="e">
        <f>IF(work!N44=0,"入力されていません",IF(work!I44=2,"入力されています","入力の不備があります"))</f>
        <v>#REF!</v>
      </c>
    </row>
    <row r="19" spans="1:7" x14ac:dyDescent="0.15">
      <c r="B19" s="156" t="str">
        <f>work!$D$7</f>
        <v>参加形態</v>
      </c>
      <c r="C19" s="153" t="str">
        <f>IF(work!H44=0,"入力されていません",IF(work!D45=1,"入力の不備があります","入力されています"))</f>
        <v>入力されています</v>
      </c>
      <c r="F19" s="156" t="s">
        <v>2503</v>
      </c>
      <c r="G19" s="153" t="e">
        <f>IF(work!N44=0,"入力されていません",IF(work!J44=4,"入力されています","入力の不備があります"))</f>
        <v>#REF!</v>
      </c>
    </row>
    <row r="20" spans="1:7" x14ac:dyDescent="0.15">
      <c r="B20" s="156" t="str">
        <f>work!$E$7</f>
        <v>学年</v>
      </c>
      <c r="C20" s="153" t="str">
        <f>IF(work!H44=0,"入力されていません",IF(work!E45=1,"入力の不備があります","入力されています"))</f>
        <v>入力されています</v>
      </c>
      <c r="F20" s="156" t="str">
        <f>work!$K$7</f>
        <v>代表者</v>
      </c>
      <c r="G20" s="153" t="e">
        <f>IF(work!N44=0,"入力されていません",IF(work!K44=1,"入力されています","入力の不備があります"))</f>
        <v>#REF!</v>
      </c>
    </row>
    <row r="21" spans="1:7" x14ac:dyDescent="0.15">
      <c r="B21" s="156" t="str">
        <f>work!$F$7</f>
        <v>性別</v>
      </c>
      <c r="C21" s="153" t="str">
        <f>IF(work!H44=0,"入力されていません",IF(work!F45=1,"入力の不備があります","入力されています"))</f>
        <v>入力されています</v>
      </c>
      <c r="F21" s="156" t="str">
        <f>work!$L$7</f>
        <v>表現開始</v>
      </c>
      <c r="G21" s="153" t="e">
        <f>IF(work!N44=0,"入力されていません",IF(work!L44=1,"入力されています","入力の不備があります"))</f>
        <v>#REF!</v>
      </c>
    </row>
    <row r="22" spans="1:7" ht="14.25" thickBot="1" x14ac:dyDescent="0.2">
      <c r="B22" s="157" t="str">
        <f>work!$G$7</f>
        <v>式典参加</v>
      </c>
      <c r="C22" s="154" t="str">
        <f>IF(work!H44=0,"入力されていません",IF(work!G45=1,"入力の不備があります","入力されています"))</f>
        <v>入力されています</v>
      </c>
      <c r="F22" s="157" t="str">
        <f>work!$M$7</f>
        <v>マイク</v>
      </c>
      <c r="G22" s="154" t="e">
        <f>IF(work!N44=0,"入力されていません",IF(work!M44&gt;=1,"入力されています","入力の不備があります"))</f>
        <v>#REF!</v>
      </c>
    </row>
    <row r="24" spans="1:7" ht="14.25" thickBot="1" x14ac:dyDescent="0.2">
      <c r="A24" t="e">
        <f>work!A47</f>
        <v>#REF!</v>
      </c>
      <c r="E24" t="e">
        <f>A24</f>
        <v>#REF!</v>
      </c>
    </row>
    <row r="25" spans="1:7" x14ac:dyDescent="0.15">
      <c r="B25" s="155" t="str">
        <f>work!$C$7</f>
        <v>氏名・ﾌﾘｶﾞﾅ</v>
      </c>
      <c r="C25" s="152" t="e">
        <f>IF(work!H48=0,"入力されていません",IF(work!C49=1,"入力の不備があります","入力されています"))</f>
        <v>#REF!</v>
      </c>
      <c r="F25" s="155" t="str">
        <f>work!$I$7</f>
        <v>発表題</v>
      </c>
      <c r="G25" s="152" t="e">
        <f>IF(work!N48=0,"入力されていません",IF(work!I48=2,"入力されています","入力の不備があります"))</f>
        <v>#REF!</v>
      </c>
    </row>
    <row r="26" spans="1:7" x14ac:dyDescent="0.15">
      <c r="B26" s="170" t="s">
        <v>2495</v>
      </c>
      <c r="C26" s="171" t="e">
        <f>IF(work!H48=0,"入力されていません",IF(work!D49=1,"入力の不備があります","入力されています"))</f>
        <v>#REF!</v>
      </c>
      <c r="F26" s="156" t="s">
        <v>2503</v>
      </c>
      <c r="G26" s="171" t="e">
        <f>IF(work!N48=0,"入力されていません",IF(work!J48=4,"入力されています","入力の不備があります"))</f>
        <v>#REF!</v>
      </c>
    </row>
    <row r="27" spans="1:7" x14ac:dyDescent="0.15">
      <c r="B27" s="156" t="str">
        <f>work!$E$7</f>
        <v>学年</v>
      </c>
      <c r="C27" s="153" t="e">
        <f>IF(work!H48=0,"入力されていません",IF(work!E49=1,"入力の不備があります","入力されています"))</f>
        <v>#REF!</v>
      </c>
      <c r="F27" s="156"/>
      <c r="G27" s="153"/>
    </row>
    <row r="28" spans="1:7" x14ac:dyDescent="0.15">
      <c r="B28" s="156" t="str">
        <f>work!$F$7</f>
        <v>性別</v>
      </c>
      <c r="C28" s="153" t="e">
        <f>IF(work!H48=0,"入力されていません",IF(work!F49=1,"入力の不備があります","入力されています"))</f>
        <v>#REF!</v>
      </c>
      <c r="F28" s="156"/>
      <c r="G28" s="153"/>
    </row>
    <row r="29" spans="1:7" ht="14.25" thickBot="1" x14ac:dyDescent="0.2">
      <c r="B29" s="157" t="str">
        <f>work!$G$7</f>
        <v>式典参加</v>
      </c>
      <c r="C29" s="154" t="e">
        <f>IF(work!H48=0,"入力されていません",IF(work!G49=1,"入力の不備があります","入力されています"))</f>
        <v>#REF!</v>
      </c>
      <c r="F29" s="157"/>
      <c r="G29" s="154"/>
    </row>
    <row r="31" spans="1:7" ht="14.25" thickBot="1" x14ac:dyDescent="0.2">
      <c r="A31" t="e">
        <f>work!A51</f>
        <v>#REF!</v>
      </c>
      <c r="E31" t="e">
        <f>A31</f>
        <v>#REF!</v>
      </c>
    </row>
    <row r="32" spans="1:7" x14ac:dyDescent="0.15">
      <c r="B32" s="155" t="str">
        <f>work!$C$7</f>
        <v>氏名・ﾌﾘｶﾞﾅ</v>
      </c>
      <c r="C32" s="152" t="e">
        <f>IF(work!H52=0,"入力されていません",IF(work!C53=1,"入力の不備があります","入力されています"))</f>
        <v>#REF!</v>
      </c>
      <c r="F32" s="155" t="str">
        <f>work!$I$7</f>
        <v>発表題</v>
      </c>
      <c r="G32" s="152" t="e">
        <f>IF(work!N52=0,"入力されていません",IF(work!I52=2,"入力されています","入力の不備があります"))</f>
        <v>#REF!</v>
      </c>
    </row>
    <row r="33" spans="1:7" x14ac:dyDescent="0.15">
      <c r="B33" s="170" t="s">
        <v>2495</v>
      </c>
      <c r="C33" s="171" t="e">
        <f>IF(work!H52=0,"入力されていません",IF(work!D53=1,"入力の不備があります","入力されています"))</f>
        <v>#REF!</v>
      </c>
      <c r="F33" s="156" t="s">
        <v>2503</v>
      </c>
      <c r="G33" s="171" t="e">
        <f>IF(work!N52=0,"入力されていません",IF(work!J52=4,"入力されています","入力の不備があります"))</f>
        <v>#REF!</v>
      </c>
    </row>
    <row r="34" spans="1:7" x14ac:dyDescent="0.15">
      <c r="B34" s="156" t="str">
        <f>work!$E$7</f>
        <v>学年</v>
      </c>
      <c r="C34" s="153" t="e">
        <f>IF(work!H52=0,"入力されていません",IF(work!E53=1,"入力の不備があります","入力されています"))</f>
        <v>#REF!</v>
      </c>
      <c r="F34" s="156"/>
      <c r="G34" s="153"/>
    </row>
    <row r="35" spans="1:7" x14ac:dyDescent="0.15">
      <c r="B35" s="156" t="str">
        <f>work!$F$7</f>
        <v>性別</v>
      </c>
      <c r="C35" s="153" t="e">
        <f>IF(work!H52=0,"入力されていません",IF(work!F53=1,"入力の不備があります","入力されています"))</f>
        <v>#REF!</v>
      </c>
      <c r="F35" s="156"/>
      <c r="G35" s="153"/>
    </row>
    <row r="36" spans="1:7" ht="14.25" thickBot="1" x14ac:dyDescent="0.2">
      <c r="B36" s="157" t="str">
        <f>work!$G$7</f>
        <v>式典参加</v>
      </c>
      <c r="C36" s="154" t="e">
        <f>IF(work!H52=0,"入力されていません",IF(work!G53=1,"入力の不備があります","入力されています"))</f>
        <v>#REF!</v>
      </c>
      <c r="F36" s="157"/>
      <c r="G36" s="154"/>
    </row>
    <row r="38" spans="1:7" ht="14.25" thickBot="1" x14ac:dyDescent="0.2">
      <c r="A38" t="e">
        <f>work!A55</f>
        <v>#REF!</v>
      </c>
      <c r="E38" t="e">
        <f>A38</f>
        <v>#REF!</v>
      </c>
    </row>
    <row r="39" spans="1:7" x14ac:dyDescent="0.15">
      <c r="B39" s="155" t="str">
        <f>work!$C$7</f>
        <v>氏名・ﾌﾘｶﾞﾅ</v>
      </c>
      <c r="C39" s="152" t="e">
        <f>IF(work!H56=0,"入力されていません",IF(work!C57=1,"入力の不備があります","入力されています"))</f>
        <v>#REF!</v>
      </c>
      <c r="F39" s="155" t="str">
        <f>work!$I$7</f>
        <v>発表題</v>
      </c>
      <c r="G39" s="152" t="e">
        <f>IF(work!N56=0,"入力されていません",IF(work!I56=2,"入力されています","入力の不備があります"))</f>
        <v>#REF!</v>
      </c>
    </row>
    <row r="40" spans="1:7" x14ac:dyDescent="0.15">
      <c r="B40" s="170" t="s">
        <v>2495</v>
      </c>
      <c r="C40" s="171" t="e">
        <f>IF(work!H56=0,"入力されていません",IF(work!D57=1,"入力の不備があります","入力されています"))</f>
        <v>#REF!</v>
      </c>
      <c r="F40" s="156" t="s">
        <v>2503</v>
      </c>
      <c r="G40" s="171" t="e">
        <f>IF(work!N56=0,"入力されていません",IF(work!J56=4,"入力されています","入力の不備があります"))</f>
        <v>#REF!</v>
      </c>
    </row>
    <row r="41" spans="1:7" x14ac:dyDescent="0.15">
      <c r="B41" s="156" t="str">
        <f>work!$E$7</f>
        <v>学年</v>
      </c>
      <c r="C41" s="153" t="e">
        <f>IF(work!H56=0,"入力されていません",IF(work!E57=1,"入力の不備があります","入力されています"))</f>
        <v>#REF!</v>
      </c>
      <c r="F41" s="156"/>
      <c r="G41" s="153"/>
    </row>
    <row r="42" spans="1:7" x14ac:dyDescent="0.15">
      <c r="B42" s="156" t="str">
        <f>work!$F$7</f>
        <v>性別</v>
      </c>
      <c r="C42" s="153" t="e">
        <f>IF(work!H56=0,"入力されていません",IF(work!F57=1,"入力の不備があります","入力されています"))</f>
        <v>#REF!</v>
      </c>
      <c r="F42" s="156"/>
      <c r="G42" s="153"/>
    </row>
    <row r="43" spans="1:7" ht="14.25" thickBot="1" x14ac:dyDescent="0.2">
      <c r="B43" s="157" t="str">
        <f>work!$G$7</f>
        <v>式典参加</v>
      </c>
      <c r="C43" s="154" t="e">
        <f>IF(work!H56=0,"入力されていません",IF(work!G57=1,"入力の不備があります","入力されています"))</f>
        <v>#REF!</v>
      </c>
      <c r="F43" s="157"/>
      <c r="G43" s="154"/>
    </row>
    <row r="45" spans="1:7" ht="14.25" thickBot="1" x14ac:dyDescent="0.2">
      <c r="A45" t="e">
        <f>work!A59</f>
        <v>#REF!</v>
      </c>
      <c r="E45" t="e">
        <f>work!A66</f>
        <v>#REF!</v>
      </c>
    </row>
    <row r="46" spans="1:7" x14ac:dyDescent="0.15">
      <c r="B46" s="155" t="str">
        <f>work!$C$7</f>
        <v>氏名・ﾌﾘｶﾞﾅ</v>
      </c>
      <c r="C46" s="152" t="e">
        <f>IF(work!H63=0,"入力されていません",IF(work!C64=1,"入力の不備があります","入力されています"))</f>
        <v>#REF!</v>
      </c>
      <c r="F46" s="155" t="str">
        <f>work!$C$7</f>
        <v>氏名・ﾌﾘｶﾞﾅ</v>
      </c>
      <c r="G46" s="152" t="str">
        <f>IF(work!H83=0,"入力されていません",IF(work!C84=1,"入力の不備があります","入力されています"))</f>
        <v>入力の不備があります</v>
      </c>
    </row>
    <row r="47" spans="1:7" x14ac:dyDescent="0.15">
      <c r="B47" s="170" t="s">
        <v>2495</v>
      </c>
      <c r="C47" s="171" t="e">
        <f>IF(work!H63=0,"入力されていません",IF(work!D64=1,"入力の不備があります","入力されています"))</f>
        <v>#REF!</v>
      </c>
      <c r="F47" s="170" t="s">
        <v>2496</v>
      </c>
      <c r="G47" s="171" t="str">
        <f>IF(work!H83=0,"入力されていません",IF(work!D84=1,"入力の不備があります","入力されています"))</f>
        <v>入力されています</v>
      </c>
    </row>
    <row r="48" spans="1:7" x14ac:dyDescent="0.15">
      <c r="B48" s="156" t="str">
        <f>work!$E$7</f>
        <v>学年</v>
      </c>
      <c r="C48" s="153" t="e">
        <f>IF(work!H63=0,"入力されていません",IF(work!E64=1,"入力の不備があります","入力されています"))</f>
        <v>#REF!</v>
      </c>
      <c r="F48" s="156" t="str">
        <f>work!$E$7</f>
        <v>学年</v>
      </c>
      <c r="G48" s="153" t="str">
        <f>IF(work!H83=0,"入力されていません",IF(work!E84=1,"入力の不備があります","入力されています"))</f>
        <v>入力されています</v>
      </c>
    </row>
    <row r="49" spans="1:7" x14ac:dyDescent="0.15">
      <c r="B49" s="156" t="str">
        <f>work!$F$7</f>
        <v>性別</v>
      </c>
      <c r="C49" s="153" t="e">
        <f>IF(work!H63=0,"入力されていません",IF(work!F64=1,"入力の不備があります","入力されています"))</f>
        <v>#REF!</v>
      </c>
      <c r="F49" s="156" t="str">
        <f>work!$F$7</f>
        <v>性別</v>
      </c>
      <c r="G49" s="153" t="str">
        <f>IF(work!H83=0,"入力されていません",IF(work!F84=1,"入力の不備があります","入力されています"))</f>
        <v>入力されています</v>
      </c>
    </row>
    <row r="50" spans="1:7" ht="14.25" thickBot="1" x14ac:dyDescent="0.2">
      <c r="B50" s="157" t="str">
        <f>work!$G$7</f>
        <v>式典参加</v>
      </c>
      <c r="C50" s="154" t="e">
        <f>IF(work!H63=0,"入力されていません",IF(work!G64=1,"入力の不備があります","入力されています"))</f>
        <v>#REF!</v>
      </c>
      <c r="F50" s="157" t="str">
        <f>work!$G$7</f>
        <v>式典参加</v>
      </c>
      <c r="G50" s="154" t="str">
        <f>IF(work!H83=0,"入力されていません",IF(work!G84=1,"入力の不備があります","入力されています"))</f>
        <v>入力されています</v>
      </c>
    </row>
    <row r="52" spans="1:7" ht="14.25" thickBot="1" x14ac:dyDescent="0.2">
      <c r="A52" t="e">
        <f>work!A86</f>
        <v>#REF!</v>
      </c>
      <c r="E52" t="e">
        <f>work!A90</f>
        <v>#REF!</v>
      </c>
    </row>
    <row r="53" spans="1:7" x14ac:dyDescent="0.15">
      <c r="B53" s="155" t="str">
        <f>work!$C$7</f>
        <v>氏名・ﾌﾘｶﾞﾅ</v>
      </c>
      <c r="C53" s="152" t="e">
        <f>IF(work!H88=0,"入力されていません",IF(work!J88=1,"入力の不備があります","入力されています"))</f>
        <v>#REF!</v>
      </c>
      <c r="F53" s="155" t="str">
        <f>work!$C$7</f>
        <v>氏名・ﾌﾘｶﾞﾅ</v>
      </c>
      <c r="G53" s="152" t="e">
        <f>IF(work!H95=0,"入力されていません",IF(work!J96=1,"入力の不備があります","入力されています"))</f>
        <v>#REF!</v>
      </c>
    </row>
    <row r="54" spans="1:7" x14ac:dyDescent="0.15">
      <c r="B54" s="170" t="s">
        <v>2495</v>
      </c>
      <c r="C54" s="171" t="e">
        <f>IF(work!H88=0,"入力されていません",IF(work!K88=1,"入力の不備があります","入力されています"))</f>
        <v>#REF!</v>
      </c>
      <c r="F54" s="170" t="s">
        <v>2495</v>
      </c>
      <c r="G54" s="171" t="e">
        <f>IF(work!H95=0,"入力されていません",IF(work!K96=1,"入力の不備があります","入力されています"))</f>
        <v>#REF!</v>
      </c>
    </row>
    <row r="55" spans="1:7" x14ac:dyDescent="0.15">
      <c r="B55" s="156" t="str">
        <f>work!$E$7</f>
        <v>学年</v>
      </c>
      <c r="C55" s="153" t="e">
        <f>IF(work!H88=0,"入力されていません",IF(work!L88=1,"入力の不備があります","入力されています"))</f>
        <v>#REF!</v>
      </c>
      <c r="F55" s="156" t="str">
        <f>work!$E$7</f>
        <v>学年</v>
      </c>
      <c r="G55" s="153" t="e">
        <f>IF(work!H95=0,"入力されていません",IF(work!L96=1,"入力の不備があります","入力されています"))</f>
        <v>#REF!</v>
      </c>
    </row>
    <row r="56" spans="1:7" x14ac:dyDescent="0.15">
      <c r="B56" s="156" t="str">
        <f>work!$F$7</f>
        <v>性別</v>
      </c>
      <c r="C56" s="153" t="e">
        <f>IF(work!H88=0,"入力されていません",IF(work!M88=1,"入力の不備があります","入力されています"))</f>
        <v>#REF!</v>
      </c>
      <c r="F56" s="156" t="str">
        <f>work!$F$7</f>
        <v>性別</v>
      </c>
      <c r="G56" s="153" t="e">
        <f>IF(work!H95=0,"入力されていません",IF(work!M96=1,"入力の不備があります","入力されています"))</f>
        <v>#REF!</v>
      </c>
    </row>
    <row r="57" spans="1:7" x14ac:dyDescent="0.15">
      <c r="B57" s="156" t="str">
        <f>work!$G$7</f>
        <v>式典参加</v>
      </c>
      <c r="C57" s="153" t="e">
        <f>IF(work!H88=0,"入力されていません",IF(work!N88=1,"入力の不備があります","入力されています"))</f>
        <v>#REF!</v>
      </c>
      <c r="F57" s="156" t="str">
        <f>work!$G$7</f>
        <v>式典参加</v>
      </c>
      <c r="G57" s="153" t="e">
        <f>IF(work!H95=0,"入力されていません",IF(work!N96=1,"入力の不備があります","入力されています"))</f>
        <v>#REF!</v>
      </c>
    </row>
    <row r="58" spans="1:7" ht="14.25" thickBot="1" x14ac:dyDescent="0.2">
      <c r="B58" s="172" t="s">
        <v>2498</v>
      </c>
      <c r="C58" s="173" t="e">
        <f>IF(work!H88=0,"入力されていません",IF(work!O88=1,"入力の不備があります","入力されています"))</f>
        <v>#REF!</v>
      </c>
      <c r="F58" s="172" t="s">
        <v>2499</v>
      </c>
      <c r="G58" s="173" t="e">
        <f>IF(work!H95=0,"入力されていません",IF(work!O96=1,"入力の不備があります","入力されています"))</f>
        <v>#REF!</v>
      </c>
    </row>
    <row r="60" spans="1:7" ht="14.25" thickBot="1" x14ac:dyDescent="0.2">
      <c r="A60" t="e">
        <f>work!A98</f>
        <v>#REF!</v>
      </c>
      <c r="E60" t="e">
        <f>work!A103</f>
        <v>#REF!</v>
      </c>
    </row>
    <row r="61" spans="1:7" x14ac:dyDescent="0.15">
      <c r="B61" s="155" t="str">
        <f>work!$C$7</f>
        <v>氏名・ﾌﾘｶﾞﾅ</v>
      </c>
      <c r="C61" s="152" t="e">
        <f>IF(work!H100=0,"入力されていません",IF(work!J101=1,"入力の不備があります","入力されています"))</f>
        <v>#REF!</v>
      </c>
      <c r="F61" s="155" t="str">
        <f>work!$C$7</f>
        <v>氏名・ﾌﾘｶﾞﾅ</v>
      </c>
      <c r="G61" s="152" t="str">
        <f>IF(work!H104=0,"入力されていません",IF(work!J105=1,"入力の不備があります","入力されています"))</f>
        <v>入力の不備があります</v>
      </c>
    </row>
    <row r="62" spans="1:7" x14ac:dyDescent="0.15">
      <c r="B62" s="170" t="s">
        <v>2495</v>
      </c>
      <c r="C62" s="171" t="e">
        <f>IF(work!H100=0,"入力されていません",IF(work!K101=1,"入力の不備があります","入力されています"))</f>
        <v>#REF!</v>
      </c>
      <c r="F62" s="156" t="str">
        <f>work!$E$7</f>
        <v>学年</v>
      </c>
      <c r="G62" s="153" t="str">
        <f>IF(work!H104=0,"入力されていません",IF(work!L105=1,"入力の不備があります","入力されています"))</f>
        <v>入力されています</v>
      </c>
    </row>
    <row r="63" spans="1:7" x14ac:dyDescent="0.15">
      <c r="B63" s="156" t="str">
        <f>work!$E$7</f>
        <v>学年</v>
      </c>
      <c r="C63" s="153" t="e">
        <f>IF(work!H100=0,"入力されていません",IF(work!L101=1,"入力の不備があります","入力されています"))</f>
        <v>#REF!</v>
      </c>
      <c r="F63" s="156" t="str">
        <f>work!$F$7</f>
        <v>性別</v>
      </c>
      <c r="G63" s="153" t="str">
        <f>IF(work!H104=0,"入力されていません",IF(work!M105=1,"入力の不備があります","入力されています"))</f>
        <v>入力されています</v>
      </c>
    </row>
    <row r="64" spans="1:7" x14ac:dyDescent="0.15">
      <c r="B64" s="156" t="str">
        <f>work!$F$7</f>
        <v>性別</v>
      </c>
      <c r="C64" s="153" t="e">
        <f>IF(work!H100=0,"入力されていません",IF(work!M101=1,"入力の不備があります","入力されています"))</f>
        <v>#REF!</v>
      </c>
      <c r="F64" s="156" t="str">
        <f>work!$G$7</f>
        <v>式典参加</v>
      </c>
      <c r="G64" s="153" t="str">
        <f>IF(work!H104=0,"入力されていません",IF(work!N105=1,"入力の不備があります","入力されています"))</f>
        <v>入力されています</v>
      </c>
    </row>
    <row r="65" spans="1:7" ht="14.25" thickBot="1" x14ac:dyDescent="0.2">
      <c r="B65" s="157" t="str">
        <f>work!$G$7</f>
        <v>式典参加</v>
      </c>
      <c r="C65" s="154" t="e">
        <f>IF(work!H100=0,"入力されていません",IF(work!N101=1,"入力の不備があります","入力されています"))</f>
        <v>#REF!</v>
      </c>
      <c r="F65" s="157" t="s">
        <v>2504</v>
      </c>
      <c r="G65" s="154" t="e">
        <f>IF(work!C105=0,"入力されていません",IF(work!K105=1,"入力の不備があります","入力されています"))</f>
        <v>#REF!</v>
      </c>
    </row>
    <row r="67" spans="1:7" ht="14.25" thickBot="1" x14ac:dyDescent="0.2">
      <c r="A67" t="e">
        <f>work!A109</f>
        <v>#REF!</v>
      </c>
    </row>
    <row r="68" spans="1:7" x14ac:dyDescent="0.15">
      <c r="B68" s="155" t="str">
        <f>work!$C$7</f>
        <v>氏名・ﾌﾘｶﾞﾅ</v>
      </c>
      <c r="C68" s="152" t="str">
        <f>IF(work!H139=0,"入力されていません",IF(work!C140=1,"入力の不備があります","入力されています"))</f>
        <v>入力の不備があります</v>
      </c>
    </row>
    <row r="69" spans="1:7" x14ac:dyDescent="0.15">
      <c r="B69" s="170" t="s">
        <v>2505</v>
      </c>
      <c r="C69" s="171" t="str">
        <f>IF(work!H139=0,"入力されていません",IF(work!D140=1,"入力の不備があります","入力されています"))</f>
        <v>入力されています</v>
      </c>
    </row>
    <row r="70" spans="1:7" x14ac:dyDescent="0.15">
      <c r="B70" s="156" t="str">
        <f>work!$F$7</f>
        <v>性別</v>
      </c>
      <c r="C70" s="153" t="str">
        <f>IF(work!H139=0,"入力されていません",IF(work!F140=1,"入力の不備があります","入力されています"))</f>
        <v>入力されています</v>
      </c>
    </row>
    <row r="71" spans="1:7" ht="14.25" thickBot="1" x14ac:dyDescent="0.2">
      <c r="B71" s="157" t="str">
        <f>work!$G$7</f>
        <v>式典参加</v>
      </c>
      <c r="C71" s="154" t="str">
        <f>IF(work!H139=0,"入力されていません",IF(work!G140=1,"入力の不備があります","入力されています"))</f>
        <v>入力されています</v>
      </c>
    </row>
  </sheetData>
  <phoneticPr fontId="2"/>
  <conditionalFormatting sqref="A1:XFD61 A67:XFD65536 A62:E66 H62:IV66 F62:G65">
    <cfRule type="containsText" dxfId="1" priority="1" operator="containsText" text="入力の不備があります">
      <formula>NOT(ISERROR(SEARCH("入力の不備があります",A1)))</formula>
    </cfRule>
    <cfRule type="containsText" dxfId="0" priority="2" operator="containsText" text="入力されています">
      <formula>NOT(ISERROR(SEARCH("入力されています",A1)))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申込シート①</vt:lpstr>
      <vt:lpstr>プロⅠ類</vt:lpstr>
      <vt:lpstr>プロⅡ類</vt:lpstr>
      <vt:lpstr>プロⅢ類</vt:lpstr>
      <vt:lpstr>クラブ活動</vt:lpstr>
      <vt:lpstr>Master</vt:lpstr>
      <vt:lpstr>work</vt:lpstr>
      <vt:lpstr>入力チェック</vt:lpstr>
      <vt:lpstr>クラブ活動!Print_Area</vt:lpstr>
      <vt:lpstr>プロⅠ類!Print_Area</vt:lpstr>
      <vt:lpstr>プロⅡ類!Print_Area</vt:lpstr>
      <vt:lpstr>プロⅢ類!Print_Area</vt:lpstr>
      <vt:lpstr>種目</vt:lpstr>
      <vt:lpstr>農業鑑定</vt:lpstr>
      <vt:lpstr>発表会場</vt:lpstr>
      <vt:lpstr>分科会</vt:lpstr>
    </vt:vector>
  </TitlesOfParts>
  <Manager/>
  <Company>山形県教育庁高校教育課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sniinoa</dc:creator>
  <cp:keywords/>
  <dc:description/>
  <cp:lastModifiedBy>Shibecha</cp:lastModifiedBy>
  <cp:revision/>
  <dcterms:created xsi:type="dcterms:W3CDTF">2018-11-05T23:37:47Z</dcterms:created>
  <dcterms:modified xsi:type="dcterms:W3CDTF">2024-04-24T00:35:11Z</dcterms:modified>
  <cp:category/>
  <cp:contentStatus/>
</cp:coreProperties>
</file>